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Korisnik\Desktop\realizacija 12.2024\odbor realizacija\"/>
    </mc:Choice>
  </mc:AlternateContent>
  <xr:revisionPtr revIDLastSave="0" documentId="13_ncr:1_{434955D4-3316-4429-BFC9-627A8509002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AŽETAK" sheetId="1" r:id="rId1"/>
    <sheet name=" Račun prihoda i rashoda" sheetId="3" r:id="rId2"/>
    <sheet name="Rashodi prema funkcijskoj k " sheetId="11" r:id="rId3"/>
    <sheet name="Prihodi i rashodi prema izvoru" sheetId="14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374" i="14" l="1"/>
  <c r="D374" i="14"/>
  <c r="G396" i="14" l="1"/>
  <c r="G397" i="14"/>
  <c r="G398" i="14"/>
  <c r="F396" i="14"/>
  <c r="F397" i="14"/>
  <c r="F398" i="14"/>
  <c r="F244" i="14"/>
  <c r="G244" i="14"/>
  <c r="G245" i="14"/>
  <c r="G246" i="14"/>
  <c r="G247" i="14"/>
  <c r="G248" i="14"/>
  <c r="G249" i="14"/>
  <c r="G61" i="14" l="1"/>
  <c r="G62" i="14"/>
  <c r="G64" i="14"/>
  <c r="G65" i="14"/>
  <c r="G70" i="14"/>
  <c r="G91" i="14"/>
  <c r="G114" i="14"/>
  <c r="G115" i="14"/>
  <c r="G143" i="14"/>
  <c r="G144" i="14"/>
  <c r="G145" i="14"/>
  <c r="G147" i="14"/>
  <c r="G148" i="14"/>
  <c r="G155" i="14"/>
  <c r="G166" i="14"/>
  <c r="G167" i="14"/>
  <c r="G175" i="14"/>
  <c r="G192" i="14"/>
  <c r="G195" i="14"/>
  <c r="G196" i="14"/>
  <c r="G197" i="14"/>
  <c r="G218" i="14"/>
  <c r="G219" i="14"/>
  <c r="G220" i="14"/>
  <c r="G250" i="14"/>
  <c r="G251" i="14"/>
  <c r="G252" i="14"/>
  <c r="G253" i="14"/>
  <c r="G262" i="14"/>
  <c r="G263" i="14"/>
  <c r="G264" i="14"/>
  <c r="G282" i="14"/>
  <c r="G283" i="14"/>
  <c r="G284" i="14"/>
  <c r="G285" i="14"/>
  <c r="G290" i="14"/>
  <c r="G291" i="14"/>
  <c r="G307" i="14"/>
  <c r="G308" i="14"/>
  <c r="G332" i="14"/>
  <c r="G333" i="14"/>
  <c r="G340" i="14"/>
  <c r="G341" i="14"/>
  <c r="G343" i="14"/>
  <c r="G348" i="14"/>
  <c r="G349" i="14"/>
  <c r="G351" i="14"/>
  <c r="G352" i="14"/>
  <c r="G354" i="14"/>
  <c r="G355" i="14"/>
  <c r="G356" i="14"/>
  <c r="G361" i="14"/>
  <c r="G363" i="14"/>
  <c r="G364" i="14"/>
  <c r="G372" i="14"/>
  <c r="G374" i="14"/>
  <c r="G375" i="14"/>
  <c r="G377" i="14"/>
  <c r="G383" i="14"/>
  <c r="G386" i="14"/>
  <c r="G393" i="14"/>
  <c r="G394" i="14"/>
  <c r="G408" i="14"/>
  <c r="F61" i="14"/>
  <c r="F62" i="14"/>
  <c r="F64" i="14"/>
  <c r="F65" i="14"/>
  <c r="F70" i="14"/>
  <c r="F91" i="14"/>
  <c r="F114" i="14"/>
  <c r="F115" i="14"/>
  <c r="F143" i="14"/>
  <c r="F144" i="14"/>
  <c r="F145" i="14"/>
  <c r="F147" i="14"/>
  <c r="F148" i="14"/>
  <c r="F155" i="14"/>
  <c r="F166" i="14"/>
  <c r="F167" i="14"/>
  <c r="F175" i="14"/>
  <c r="F192" i="14"/>
  <c r="F195" i="14"/>
  <c r="F196" i="14"/>
  <c r="F197" i="14"/>
  <c r="F199" i="14"/>
  <c r="F200" i="14"/>
  <c r="F218" i="14"/>
  <c r="F219" i="14"/>
  <c r="F220" i="14"/>
  <c r="F250" i="14"/>
  <c r="F251" i="14"/>
  <c r="F266" i="14"/>
  <c r="F267" i="14"/>
  <c r="F290" i="14"/>
  <c r="F291" i="14"/>
  <c r="F307" i="14"/>
  <c r="F308" i="14"/>
  <c r="F310" i="14"/>
  <c r="F311" i="14"/>
  <c r="F312" i="14"/>
  <c r="F313" i="14"/>
  <c r="F332" i="14"/>
  <c r="F333" i="14"/>
  <c r="F340" i="14"/>
  <c r="F341" i="14"/>
  <c r="F343" i="14"/>
  <c r="F348" i="14"/>
  <c r="F349" i="14"/>
  <c r="F351" i="14"/>
  <c r="F352" i="14"/>
  <c r="F354" i="14"/>
  <c r="F357" i="14"/>
  <c r="F361" i="14"/>
  <c r="F363" i="14"/>
  <c r="F364" i="14"/>
  <c r="F372" i="14"/>
  <c r="F374" i="14"/>
  <c r="F386" i="14"/>
  <c r="F400" i="14"/>
  <c r="F412" i="14"/>
  <c r="F413" i="14"/>
  <c r="F414" i="14"/>
  <c r="F415" i="14"/>
  <c r="F416" i="14"/>
  <c r="F417" i="14"/>
  <c r="G37" i="14" l="1"/>
  <c r="G38" i="14"/>
  <c r="F37" i="14"/>
  <c r="F29" i="14"/>
  <c r="F30" i="14"/>
  <c r="F31" i="14"/>
  <c r="G33" i="14"/>
  <c r="G32" i="14"/>
  <c r="K12" i="3" l="1"/>
  <c r="K13" i="3"/>
  <c r="K14" i="3"/>
  <c r="K15" i="3"/>
  <c r="K16" i="3"/>
  <c r="K17" i="3"/>
  <c r="K23" i="3"/>
  <c r="K24" i="3"/>
  <c r="K25" i="3"/>
  <c r="K26" i="3"/>
  <c r="K27" i="3"/>
  <c r="K28" i="3"/>
  <c r="K29" i="3"/>
  <c r="K30" i="3"/>
  <c r="K33" i="3"/>
  <c r="K34" i="3"/>
  <c r="K35" i="3"/>
  <c r="K129" i="3"/>
  <c r="K48" i="3"/>
  <c r="K49" i="3"/>
  <c r="K50" i="3"/>
  <c r="K51" i="3"/>
  <c r="K53" i="3"/>
  <c r="K55" i="3"/>
  <c r="K57" i="3"/>
  <c r="K58" i="3"/>
  <c r="K63" i="3"/>
  <c r="K70" i="3"/>
  <c r="K80" i="3"/>
  <c r="K88" i="3"/>
  <c r="K96" i="3"/>
  <c r="K101" i="3"/>
  <c r="K111" i="3"/>
  <c r="K113" i="3"/>
  <c r="K122" i="3"/>
  <c r="K127" i="3"/>
  <c r="K128" i="3"/>
  <c r="G11" i="3"/>
  <c r="I47" i="3" l="1"/>
  <c r="J126" i="3" l="1"/>
  <c r="J125" i="3"/>
  <c r="J119" i="3"/>
  <c r="J117" i="3"/>
  <c r="J116" i="3"/>
  <c r="J115" i="3"/>
  <c r="J102" i="3"/>
  <c r="J101" i="3"/>
  <c r="J100" i="3"/>
  <c r="J99" i="3"/>
  <c r="J94" i="3"/>
  <c r="J93" i="3"/>
  <c r="J92" i="3"/>
  <c r="J91" i="3"/>
  <c r="J88" i="3"/>
  <c r="J87" i="3"/>
  <c r="J85" i="3"/>
  <c r="J84" i="3"/>
  <c r="J83" i="3"/>
  <c r="J81" i="3"/>
  <c r="J80" i="3"/>
  <c r="J79" i="3"/>
  <c r="J78" i="3"/>
  <c r="J77" i="3"/>
  <c r="J76" i="3"/>
  <c r="J75" i="3"/>
  <c r="J74" i="3"/>
  <c r="J73" i="3"/>
  <c r="J72" i="3"/>
  <c r="J71" i="3"/>
  <c r="J70" i="3"/>
  <c r="J69" i="3"/>
  <c r="J68" i="3"/>
  <c r="J67" i="3"/>
  <c r="J66" i="3"/>
  <c r="J64" i="3"/>
  <c r="J63" i="3"/>
  <c r="J61" i="3"/>
  <c r="J60" i="3"/>
  <c r="J59" i="3"/>
  <c r="J58" i="3"/>
  <c r="J57" i="3"/>
  <c r="J55" i="3"/>
  <c r="J54" i="3"/>
  <c r="J53" i="3"/>
  <c r="J52" i="3"/>
  <c r="J51" i="3"/>
  <c r="J50" i="3"/>
  <c r="J49" i="3"/>
  <c r="J48" i="3"/>
  <c r="J47" i="3"/>
  <c r="H47" i="3"/>
  <c r="K47" i="3" s="1"/>
  <c r="J40" i="3"/>
  <c r="J39" i="3"/>
  <c r="J38" i="3"/>
  <c r="J37" i="3"/>
  <c r="J36" i="3"/>
  <c r="J35" i="3"/>
  <c r="J34" i="3"/>
  <c r="J33" i="3"/>
  <c r="J32" i="3"/>
  <c r="J31" i="3"/>
  <c r="J29" i="3"/>
  <c r="J28" i="3"/>
  <c r="J27" i="3"/>
  <c r="J26" i="3"/>
  <c r="J25" i="3"/>
  <c r="J24" i="3"/>
  <c r="J23" i="3"/>
  <c r="J16" i="3"/>
  <c r="J15" i="3"/>
  <c r="J14" i="3"/>
  <c r="J13" i="3"/>
  <c r="J12" i="3"/>
  <c r="I11" i="3"/>
  <c r="J11" i="3" s="1"/>
  <c r="H11" i="3"/>
  <c r="C8" i="11"/>
  <c r="K11" i="3" l="1"/>
  <c r="K13" i="1"/>
  <c r="K14" i="1"/>
  <c r="K16" i="1"/>
  <c r="K17" i="1"/>
  <c r="K24" i="1"/>
  <c r="J24" i="1"/>
  <c r="J16" i="1"/>
  <c r="J17" i="1"/>
  <c r="J13" i="1"/>
  <c r="J14" i="1"/>
  <c r="I12" i="1"/>
  <c r="G376" i="14" l="1"/>
  <c r="D6" i="14" l="1"/>
  <c r="C17" i="11" l="1"/>
  <c r="F7" i="14" l="1"/>
  <c r="F9" i="14"/>
  <c r="F11" i="14"/>
  <c r="F12" i="14"/>
  <c r="F14" i="14"/>
  <c r="F15" i="14"/>
  <c r="F16" i="14"/>
  <c r="F19" i="14"/>
  <c r="F23" i="14"/>
  <c r="F24" i="14"/>
  <c r="F25" i="14"/>
  <c r="F28" i="14"/>
  <c r="F36" i="14"/>
  <c r="F41" i="14"/>
  <c r="F44" i="14"/>
  <c r="F45" i="14"/>
  <c r="F46" i="14"/>
  <c r="F47" i="14"/>
  <c r="F48" i="14"/>
  <c r="F49" i="14"/>
  <c r="F54" i="14"/>
  <c r="F55" i="14"/>
  <c r="F56" i="14"/>
  <c r="F57" i="14"/>
  <c r="G7" i="14"/>
  <c r="G9" i="14"/>
  <c r="G11" i="14"/>
  <c r="G12" i="14"/>
  <c r="G14" i="14"/>
  <c r="G15" i="14"/>
  <c r="G16" i="14"/>
  <c r="G17" i="14"/>
  <c r="G18" i="14"/>
  <c r="G19" i="14"/>
  <c r="G22" i="14"/>
  <c r="G23" i="14"/>
  <c r="G24" i="14"/>
  <c r="G25" i="14"/>
  <c r="G28" i="14"/>
  <c r="G29" i="14"/>
  <c r="G30" i="14"/>
  <c r="G31" i="14"/>
  <c r="G36" i="14"/>
  <c r="G41" i="14"/>
  <c r="G42" i="14"/>
  <c r="G54" i="14"/>
  <c r="G55" i="14"/>
  <c r="G56" i="14"/>
  <c r="G57" i="14"/>
  <c r="G60" i="14"/>
  <c r="D17" i="11" l="1"/>
  <c r="D7" i="11" s="1"/>
  <c r="E17" i="11"/>
  <c r="G26" i="11"/>
  <c r="G19" i="11" l="1"/>
  <c r="G21" i="11"/>
  <c r="G22" i="11"/>
  <c r="G23" i="11"/>
  <c r="G24" i="11"/>
  <c r="G25" i="11"/>
  <c r="E8" i="11"/>
  <c r="G14" i="11"/>
  <c r="F11" i="11"/>
  <c r="G11" i="11"/>
  <c r="G12" i="1"/>
  <c r="G15" i="1"/>
  <c r="G18" i="1" l="1"/>
  <c r="F60" i="14"/>
  <c r="F8" i="11" l="1"/>
  <c r="F9" i="11"/>
  <c r="F10" i="11"/>
  <c r="F19" i="11"/>
  <c r="F20" i="11"/>
  <c r="F24" i="11"/>
  <c r="F25" i="11"/>
  <c r="J23" i="1"/>
  <c r="I25" i="1"/>
  <c r="H25" i="1"/>
  <c r="I15" i="1"/>
  <c r="G17" i="11"/>
  <c r="H15" i="1"/>
  <c r="K23" i="1"/>
  <c r="J12" i="1"/>
  <c r="G25" i="1"/>
  <c r="K15" i="1" l="1"/>
  <c r="J15" i="1"/>
  <c r="K25" i="1"/>
  <c r="J25" i="1"/>
  <c r="C7" i="11"/>
  <c r="E7" i="11"/>
  <c r="H18" i="1"/>
  <c r="I18" i="1"/>
  <c r="F17" i="11"/>
  <c r="K18" i="1" l="1"/>
  <c r="J18" i="1"/>
  <c r="F7" i="11"/>
  <c r="E6" i="14" l="1"/>
  <c r="G6" i="14" s="1"/>
  <c r="F6" i="14" l="1"/>
  <c r="F5" i="14"/>
  <c r="G5" i="14"/>
  <c r="G9" i="11" l="1"/>
  <c r="G10" i="11"/>
  <c r="K12" i="1" l="1"/>
  <c r="G8" i="11" l="1"/>
  <c r="G7" i="11" l="1"/>
</calcChain>
</file>

<file path=xl/sharedStrings.xml><?xml version="1.0" encoding="utf-8"?>
<sst xmlns="http://schemas.openxmlformats.org/spreadsheetml/2006/main" count="592" uniqueCount="259">
  <si>
    <t>PRIHODI UKUPNO</t>
  </si>
  <si>
    <t>RASHODI UKUPNO</t>
  </si>
  <si>
    <t>Prihodi poslovanja</t>
  </si>
  <si>
    <t>Rashodi poslovanja</t>
  </si>
  <si>
    <t>Rashodi za zaposlene</t>
  </si>
  <si>
    <t>Rashodi za nabavu nefinancijske imovine</t>
  </si>
  <si>
    <t>BROJČANA OZNAKA I NAZIV</t>
  </si>
  <si>
    <t>UKUPNI RASHODI</t>
  </si>
  <si>
    <t>I. OPĆI DIO</t>
  </si>
  <si>
    <t>Materijalni rashodi</t>
  </si>
  <si>
    <t>INDEKS</t>
  </si>
  <si>
    <t xml:space="preserve">IZVJEŠTAJ O PRIHODIMA I RASHODIMA PREMA EKONOMSKOJ KLASIFIKACIJI </t>
  </si>
  <si>
    <t>6=5/2*100</t>
  </si>
  <si>
    <t>7=5/4*100</t>
  </si>
  <si>
    <t>Pomoći iz inozemstva i od subjekata unutar općeg proračuna</t>
  </si>
  <si>
    <t xml:space="preserve"> Prihodi od prodaje proizvoda i robe te pruženih usluga i prihodi od donacija</t>
  </si>
  <si>
    <t>Plaće (Bruto)</t>
  </si>
  <si>
    <t>Plaće za redovan rad</t>
  </si>
  <si>
    <t>Naknade troškova zaposlenima</t>
  </si>
  <si>
    <t>Službena putovanja</t>
  </si>
  <si>
    <t>UKUPNO RASHODI</t>
  </si>
  <si>
    <t>IZVJEŠTAJ O RASHODIMA PREMA FUNKCIJSKOJ KLASIFIKACIJI</t>
  </si>
  <si>
    <t>INDEKS**</t>
  </si>
  <si>
    <t>UKUPNO PRIHODI</t>
  </si>
  <si>
    <t>6 PRIHODI POSLOVANJA</t>
  </si>
  <si>
    <t>7 PRIHODI OD PRODAJE NEFINANCIJSKE IMOVINE</t>
  </si>
  <si>
    <t>3 RASHODI  POSLOVANJA</t>
  </si>
  <si>
    <t>4 RASHODI ZA NABAVU NEFINANCIJSKE IMOVINE</t>
  </si>
  <si>
    <t>8 PRIMICI OD FINANCIJSKE IMOVINE I ZADUŽIVANJA</t>
  </si>
  <si>
    <t>5 IZDACI ZA FINANCIJSKU IMOVINU I OTPLATE ZAJMOVA</t>
  </si>
  <si>
    <t>RAZLIKA PRIMITAKA I IZDATAKA</t>
  </si>
  <si>
    <t>SAŽETAK  RAČUNA PRIHODA I RASHODA I  RAČUNA FINANCIRANJA</t>
  </si>
  <si>
    <t>PRENESENI VIŠAK/MANJAK IZ PRETHODNE GODINE</t>
  </si>
  <si>
    <t xml:space="preserve">RAČUN PRIHODA I RASHODA </t>
  </si>
  <si>
    <t>SAŽETAK RAČUNA FINANCIRANJA</t>
  </si>
  <si>
    <t>RAZLIKA - VIŠAK MANJAK</t>
  </si>
  <si>
    <t>PRIJENOS VIŠKA/MANJKA U SLJEDEĆE RAZDOBLJE</t>
  </si>
  <si>
    <t>SAŽETAK RAČUNA PRIHODA I RASHODA</t>
  </si>
  <si>
    <t>Pomoći proračunskim korisnicima</t>
  </si>
  <si>
    <t>Tekuće pomoći proračunskim korisnicima</t>
  </si>
  <si>
    <t>Tekuće donacije</t>
  </si>
  <si>
    <t>Prihodi iz nadležnog proračuna proračuna</t>
  </si>
  <si>
    <t xml:space="preserve">Prihodi iz nadležnog  proračuna </t>
  </si>
  <si>
    <t>Ostali rashodi za zaposlene</t>
  </si>
  <si>
    <t>Doprinosi na plaću</t>
  </si>
  <si>
    <t>Doprinosi za zdravstveno osiguranje</t>
  </si>
  <si>
    <t>Doprinosi za zapošljavanje</t>
  </si>
  <si>
    <t>Naknada za prijevoz</t>
  </si>
  <si>
    <t>Stručno usavršavanje zaposlenika</t>
  </si>
  <si>
    <t>Ostale naknade troškova zaposlenika</t>
  </si>
  <si>
    <t>Uredski materijal</t>
  </si>
  <si>
    <t>Energija</t>
  </si>
  <si>
    <t>Materijal i dijelovi za tekuće i investicijsko održavanje</t>
  </si>
  <si>
    <t>Službena, radna i zaštitna odjeća i obuča</t>
  </si>
  <si>
    <t>Usluge telefona, pošte i prijevoza</t>
  </si>
  <si>
    <t>Usluge telefonatekućeg, pošte i prijevoza</t>
  </si>
  <si>
    <t>Usluge promidžbe i informiranja</t>
  </si>
  <si>
    <t>Komunalne usluge</t>
  </si>
  <si>
    <t>Zakupnine i najamnine</t>
  </si>
  <si>
    <t>Intelektualne i osobne usluge</t>
  </si>
  <si>
    <t>Računalne usluge</t>
  </si>
  <si>
    <t>Ostale usluge</t>
  </si>
  <si>
    <t>Knjige</t>
  </si>
  <si>
    <t>Uredska oprema i namještaj</t>
  </si>
  <si>
    <t>Rashodi za nabavu proizvedene dugotrajne imovine</t>
  </si>
  <si>
    <t>Postrojena i oprema</t>
  </si>
  <si>
    <t>Knjige, umjetnička djela i ostale izložbene vrijednosti</t>
  </si>
  <si>
    <t>0922 Više srednjoškolsko obrazovanje</t>
  </si>
  <si>
    <t>32 Materijalni rashodi</t>
  </si>
  <si>
    <t>34 Financijski rashodi</t>
  </si>
  <si>
    <t>31 Rashodi za zaposlene</t>
  </si>
  <si>
    <t>42 Rashodi za nabavu nefinancijske imovine</t>
  </si>
  <si>
    <t>0960 Dodatne usluge u obrazovanju</t>
  </si>
  <si>
    <t>38 Ostali rashodi</t>
  </si>
  <si>
    <t>Kapitalne pomoći proračunskim korisnicima</t>
  </si>
  <si>
    <t>Financijski rashodi</t>
  </si>
  <si>
    <t>Prihodi od imovine</t>
  </si>
  <si>
    <t>Sitni inventar i auto gume</t>
  </si>
  <si>
    <t>Zdravstvene i veterinarske usluge</t>
  </si>
  <si>
    <t>Naknade za rad predstavničkih i izvršnih tijela, povjerenstava i slično</t>
  </si>
  <si>
    <t>Premije osiguranja</t>
  </si>
  <si>
    <t>Reprezentacija</t>
  </si>
  <si>
    <t>Članarine i norme</t>
  </si>
  <si>
    <t>Pristojbe i naknade</t>
  </si>
  <si>
    <t>Troškovi sudskih postupaka</t>
  </si>
  <si>
    <t>Ostali nespomenuti rashodi poslovanja</t>
  </si>
  <si>
    <t>Rashodi za materijal i energiju</t>
  </si>
  <si>
    <t>Rashodi za usluge</t>
  </si>
  <si>
    <t>Ostali financijsku rashodi</t>
  </si>
  <si>
    <t>Bankarske usluge i usluge platnog prometa</t>
  </si>
  <si>
    <t>Negativne tečajne razlike</t>
  </si>
  <si>
    <t>Zatezne kamate</t>
  </si>
  <si>
    <t>Ostali nespomenuti financijski rashodi</t>
  </si>
  <si>
    <t>Ostale naknade građanima i kućanstvima iz proračuna</t>
  </si>
  <si>
    <t>Naknade građanima i kućanstvima u naravi</t>
  </si>
  <si>
    <t>Tekuće donacije u naravi</t>
  </si>
  <si>
    <t>Prihodi od donacija</t>
  </si>
  <si>
    <t>Prihodi iz nadležnog proračuna</t>
  </si>
  <si>
    <t>IZVJEŠTAJ O PRIHODIMA I RASHODIMA PREMA IZVORIMA FINANCIRANJA</t>
  </si>
  <si>
    <t>42 Rashodi za nabavu proiz. dug. imovine</t>
  </si>
  <si>
    <t xml:space="preserve"> IZVOR 3.2.1 - VLASTITI PRIHODI PK</t>
  </si>
  <si>
    <t>Prihodi od financijske imovine</t>
  </si>
  <si>
    <t>Kamate na oročena sredstva i depozite</t>
  </si>
  <si>
    <t>Prihodi od prodaje proizvoda i robe te pruženih usluga</t>
  </si>
  <si>
    <t>Prihodi od pruženih usluga</t>
  </si>
  <si>
    <t>IZVOR 4.4.1- PRIHODI ZA POSEBNE NAMJENE-DECENTRALIZACIJA</t>
  </si>
  <si>
    <t>Prihodi iz nadležnog proračuna za finan. redov. djelatnosti</t>
  </si>
  <si>
    <t>Prihodi iz nadležnog proračuna za finan. rashoda poslov.</t>
  </si>
  <si>
    <t>Prihodi iz nadležnog pror. za nabavu nefinan. imovine</t>
  </si>
  <si>
    <t>IZVOR 4.8.1 - PRIHODI ZA POSEBNE NAMJENE PK</t>
  </si>
  <si>
    <t>Prihodi od pristojbi po posebnim propisima i naknada</t>
  </si>
  <si>
    <t>Prihodi po posebnim propisima</t>
  </si>
  <si>
    <t>Ostali nespomenuti prihodi</t>
  </si>
  <si>
    <t xml:space="preserve"> IZVOR 5.4.1 -  POMOĆI PK</t>
  </si>
  <si>
    <t>Pomoći iz inozem. i od subjekata unutar općeg proračuna</t>
  </si>
  <si>
    <t>Pomoći pror. korisnicima iz prorač. koji im nije nadležan</t>
  </si>
  <si>
    <t>Tekuće pomoći pror. koris. iz prorač. koji im nije nadležan</t>
  </si>
  <si>
    <t>Kapitalne pomoći pror. koris. iz pror. koji im nije nadležan</t>
  </si>
  <si>
    <t>Prijenos između proračunskih korisnika istog proračuna</t>
  </si>
  <si>
    <t>IZVOR 5.5.1 - POMOĆI EU ZA PK</t>
  </si>
  <si>
    <t>Pomoći iz inoz. i od subjekata unutar općeg proračuna</t>
  </si>
  <si>
    <t>Pomoći od međunarodnih organizacija</t>
  </si>
  <si>
    <t>Tekuće pomoći od institucija i tijela EU</t>
  </si>
  <si>
    <t>Pomoći temeljem prijenosa EU sredstava</t>
  </si>
  <si>
    <t>Tekuće pomoći temeljem prijenosa EU sredstava</t>
  </si>
  <si>
    <t xml:space="preserve"> IZVOR 6.2.1 - DONACIJE PK</t>
  </si>
  <si>
    <t>Donacije od pravnih i fizičkih osoba izvan općeg proračuna</t>
  </si>
  <si>
    <t>IZVOR 7.2.1 - PRIHODI OD PRODAJE NEFIN. IMOVINE</t>
  </si>
  <si>
    <t>Prihodi od prodaje nefinancijske imovine</t>
  </si>
  <si>
    <t>Prihodi od prodaje proizvedene dugotrajne imovine</t>
  </si>
  <si>
    <t>Prihodi od prodaje građevinskih objekata</t>
  </si>
  <si>
    <t>Stambeni objekti</t>
  </si>
  <si>
    <t>AKTIVNOST: RASHODI DJELATNOSTI</t>
  </si>
  <si>
    <t>IZVOR 3.2.1 - VLASTITI PRIHODI</t>
  </si>
  <si>
    <t>Doprinosi na plaće</t>
  </si>
  <si>
    <t>Doprinosi za obvezno zdravstveno osiguranje</t>
  </si>
  <si>
    <t>Naknada troškova zaposlenima</t>
  </si>
  <si>
    <t>Uredski materijal i ostali materijalni rashodi</t>
  </si>
  <si>
    <t>Usluge tekućeg i investicijskog održavanja</t>
  </si>
  <si>
    <t>Ostali financijski rashodi</t>
  </si>
  <si>
    <t>IZVOR 3.2.2 - VLASTITI PRIHODI - PRENESENA SREDSTVA</t>
  </si>
  <si>
    <t>IZVOR 4.4.1 - PRIHODI ZA POSEBNE NAMJENE - DECENTRALIZACIJA</t>
  </si>
  <si>
    <t>Naknada za prijevoz, za rad na terenu i odvojeni život</t>
  </si>
  <si>
    <t>Sitni inventar</t>
  </si>
  <si>
    <t>Službena, radna i zaštitna odjeća i obuća</t>
  </si>
  <si>
    <t>Zdravstvene usluge</t>
  </si>
  <si>
    <t>Naknade za rad povjerenstava i slično</t>
  </si>
  <si>
    <t>Članarine</t>
  </si>
  <si>
    <t xml:space="preserve">IZVOR 4.8.1 - PRIHODI ZA POSEBNE NAMJENE </t>
  </si>
  <si>
    <t>Naknade troškova osobama izvan radnog odnosa</t>
  </si>
  <si>
    <t>IZVOR 4.8.2 - PRIHODI ZA POSEBNE NAMJENE - PRENESENA SREDSTVA</t>
  </si>
  <si>
    <t xml:space="preserve">IZVOR 5.4.1 - POMOĆI PK </t>
  </si>
  <si>
    <t xml:space="preserve">IZVOR 5.4.2 - POMOĆI PK - PRENESENA SREDSTVA </t>
  </si>
  <si>
    <t>AKTIVNOST: IZGRADNJA I UREĐENJE OBJEKATA, NABAVA I ODRŽAV. OPREME</t>
  </si>
  <si>
    <t>Postrojenja i oprema</t>
  </si>
  <si>
    <t>Oprema za održavanje i zaštitu</t>
  </si>
  <si>
    <t>Uređaji, strojevi i oprema za posebne namjene</t>
  </si>
  <si>
    <t xml:space="preserve">Knjige </t>
  </si>
  <si>
    <t>IZVOR 7.2.1 - PRIHODI OD PRODAJE NEFINANCIJSKE IMOVINE PK</t>
  </si>
  <si>
    <t>IZVOR 7.2.2 - PRIHODI OD PRODAJE NEFIN. IMOVINE PK-PRENESENA SR.</t>
  </si>
  <si>
    <t>Ostala uredska oprema</t>
  </si>
  <si>
    <t>AKTIVNOST: NABAVA ŠKOLSKIH KNJIGA</t>
  </si>
  <si>
    <t>Naknade građanima i kućanstvima na temelju osig. i dr. naknade</t>
  </si>
  <si>
    <t>TEKUĆI PROJEKT: ERASMUS +</t>
  </si>
  <si>
    <t>IZVOR 5.5.1 - POMOCI EU ZA PK</t>
  </si>
  <si>
    <t>IZVOR 6.6.2 - DONACIJE PK - PRENESENA SREDSTVA</t>
  </si>
  <si>
    <t>TEKUĆI PROJEKT: e-ŠKOLE</t>
  </si>
  <si>
    <t>IZVOR 1.1.1- OPĆI PRIHODI I PRIMICI</t>
  </si>
  <si>
    <t>Plaće za prekovremeni rad</t>
  </si>
  <si>
    <t>UKUPNI PRIHODI</t>
  </si>
  <si>
    <t>INDEKS
4/3</t>
  </si>
  <si>
    <t>INDEKS
4/2</t>
  </si>
  <si>
    <t>PROGRAM: SREDNJOŠKOLSKO OBRAZOVANJE</t>
  </si>
  <si>
    <t>PROGRAM:RAZVOJ ODGOJNO OBRAZOVNOG SUSTAVA</t>
  </si>
  <si>
    <t xml:space="preserve">IZVOR 6.6.1 - DONACIJE PK </t>
  </si>
  <si>
    <t>AKTIVNOST: NATJECANJA, MANIFESTACIJE I OSTALO</t>
  </si>
  <si>
    <t>IZVOR 5.4.1- POMOĆI PK</t>
  </si>
  <si>
    <t>AKTIVNOST: OPSKRBA ŠK.USTANOVA HIGIJENSKIM POTREPŠTINAMA ZA UČ.</t>
  </si>
  <si>
    <t>Ostali rashodi</t>
  </si>
  <si>
    <t>AKTIVNOST: OSOBNI POMOĆNICI I POMOĆNICI U NASTAVI</t>
  </si>
  <si>
    <t>Naknade za prijevoz, za rad na terenu i odvojeni život</t>
  </si>
  <si>
    <t>AKTIVNOST: UČIMO ZAJEDNO VI</t>
  </si>
  <si>
    <t>Komunikacijska oprema</t>
  </si>
  <si>
    <t>IZVOR 5.5.2 - POMOĆI EU ZA PK - PRENESENA SREDSTVA</t>
  </si>
  <si>
    <t>7=4/3*100</t>
  </si>
  <si>
    <t>6=4/2*100</t>
  </si>
  <si>
    <t>45 Rashod za dodatna ulaganja u nefinancijskoj imovini</t>
  </si>
  <si>
    <t>7=5/3*100</t>
  </si>
  <si>
    <t>36 Pomoći međ.organizacijama i instituc.</t>
  </si>
  <si>
    <t>Prihod od prodaje nefinancijske imovine</t>
  </si>
  <si>
    <t>prihod od prodaje građevinskih objekata</t>
  </si>
  <si>
    <t>stambeni objekti</t>
  </si>
  <si>
    <t>Prihod nefinacijske imovine</t>
  </si>
  <si>
    <t>Prihod za dodatna ulaganja u nefinancijskoj imovini</t>
  </si>
  <si>
    <t>Materijal i sirovine</t>
  </si>
  <si>
    <t>Pomoći međunarodnim org.</t>
  </si>
  <si>
    <t>Potpore</t>
  </si>
  <si>
    <t>Kamate za primljene zajmove</t>
  </si>
  <si>
    <t>Kamate za primljene zajmove tuzemnih banaka</t>
  </si>
  <si>
    <t>Donacije i ostali rashodi</t>
  </si>
  <si>
    <t>Prijevozna sredstva u cestovnom prometu</t>
  </si>
  <si>
    <t>IZVOR 5.3.1 POMOĆI EU</t>
  </si>
  <si>
    <t>TEKUĆI PROJEKT:INFRASTRUKTURA</t>
  </si>
  <si>
    <t>IZVOR 1.1.1 -OPĆI PRIHODI</t>
  </si>
  <si>
    <t>IZVOR 8.2.1-NAMJENSKI PRIMICI OD ZADUŽIVANJA</t>
  </si>
  <si>
    <t>Rashod poslovanja</t>
  </si>
  <si>
    <t>Rashod za dodatna ulaganja u nefinancijskoj imovini</t>
  </si>
  <si>
    <t>Pomoć međunarodnim organizacijama i tijelima EU</t>
  </si>
  <si>
    <t>Rashod za usluge</t>
  </si>
  <si>
    <t>Rashod za nefinancijsku imovinu</t>
  </si>
  <si>
    <t>Ostali rashod</t>
  </si>
  <si>
    <t>IZVOR 5.5.1 - POMOCI EU ZA PK - prenesena sredstva</t>
  </si>
  <si>
    <t>Dodatna ulaganja u nefinancijskoj imovini</t>
  </si>
  <si>
    <t>Nefinancijska imovina</t>
  </si>
  <si>
    <t>Pomoći.prorač.korisnicima</t>
  </si>
  <si>
    <t>IZVOR 8.2.1 -PRIMICI OD FINANCIJSKE IMOVINE</t>
  </si>
  <si>
    <t>Primici od zaduživanja</t>
  </si>
  <si>
    <t>Primljeni zajmovi</t>
  </si>
  <si>
    <t xml:space="preserve">IZVJEŠTAJ O IZVRŠENJU PRORAČUNA JEDINICE LOKALNE I PODRUČNE (REGIONALNE) SAMOUPRAVE ZA  2024. </t>
  </si>
  <si>
    <t>IZVORNI PLAN ILI REBALANS 2024.*</t>
  </si>
  <si>
    <t xml:space="preserve">IZVRŠENJE 
1.-12.2024. </t>
  </si>
  <si>
    <t>35 Subvencije</t>
  </si>
  <si>
    <t>IZVORNI PLAN/ REBALANS
2024.</t>
  </si>
  <si>
    <r>
      <t xml:space="preserve">38 Ostali </t>
    </r>
    <r>
      <rPr>
        <i/>
        <sz val="11"/>
        <rFont val="Arial"/>
        <family val="2"/>
        <charset val="238"/>
      </rPr>
      <t>rashodi</t>
    </r>
  </si>
  <si>
    <t>Subvencije</t>
  </si>
  <si>
    <t>54 Izdaci za financijsku imovinu i otplate</t>
  </si>
  <si>
    <t>Tekuće pomoći temelkjem prijenosa eu sredstava</t>
  </si>
  <si>
    <t>rashod za materijal i energiju</t>
  </si>
  <si>
    <t>Donacije i ostali rahodi</t>
  </si>
  <si>
    <t>tekuće donacije</t>
  </si>
  <si>
    <t>tekuće donacije u naravi</t>
  </si>
  <si>
    <t>stučno usavršavanje zapposlenika</t>
  </si>
  <si>
    <t>Izdaci za financijsku imovinu i otplatu zajmova</t>
  </si>
  <si>
    <t xml:space="preserve">OSTVARENJE/IZVRŠENJE 
1.-12.2023. </t>
  </si>
  <si>
    <t xml:space="preserve">OSTVARENJE/IZVRŠENJE 
1.-12.2024. </t>
  </si>
  <si>
    <t xml:space="preserve"> IZVRŠENJE 
1.-12.2023. </t>
  </si>
  <si>
    <t>IZVRŠENJE
1.-12.2023.</t>
  </si>
  <si>
    <t>IZVRŠENJE
1.12.2024.</t>
  </si>
  <si>
    <t>IZVRŠENJE
1.-12.2024.</t>
  </si>
  <si>
    <t>36 Potpore</t>
  </si>
  <si>
    <t xml:space="preserve">OSTVARENJE/IZVRŠENJE 
1.-12.2022. </t>
  </si>
  <si>
    <t>IZVORNI PLAN ILI REBALANS 2023.*</t>
  </si>
  <si>
    <t>Prihod od prodaje proizvoda i robe</t>
  </si>
  <si>
    <t>Donacije od pravnih i fizičkih osoba</t>
  </si>
  <si>
    <t>Prihodi iz nadležnog proračuna za financ.</t>
  </si>
  <si>
    <t>Ostale tekuće donacije</t>
  </si>
  <si>
    <t>Instrumenti, uređaji, strojevi</t>
  </si>
  <si>
    <t>Sportska glazbena oprema</t>
  </si>
  <si>
    <t>Uređaji, strojevi i oprema za ostale namjene</t>
  </si>
  <si>
    <t>Prijevozna sreddstva</t>
  </si>
  <si>
    <t>Kapitalne pomoći temeljem prijenosa eu sredstava</t>
  </si>
  <si>
    <t>Rashod za nabavu nefinancijske imovine</t>
  </si>
  <si>
    <t>Postrojenje i oprema</t>
  </si>
  <si>
    <t>Kamate za financijsku imovinu i otplatu zajmova</t>
  </si>
  <si>
    <t>Rashod za materijal i energiju</t>
  </si>
  <si>
    <t>Rashodi i usluge</t>
  </si>
  <si>
    <t>Intelektualne o sobne usluge</t>
  </si>
  <si>
    <t>IZVOR 1.1.1 - OPĆI PRIHODI I PRIMICI</t>
  </si>
  <si>
    <t>AKTIVNOST: UČIMO ZAJEDNO VII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</si>
</sst>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;[Red]0.00"/>
  </numFmts>
  <fonts count="29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4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sz val="14"/>
      <color indexed="8"/>
      <name val="Arial"/>
      <family val="2"/>
      <charset val="238"/>
    </font>
    <font>
      <b/>
      <sz val="12"/>
      <color indexed="8"/>
      <name val="Arial"/>
      <family val="2"/>
      <charset val="238"/>
    </font>
    <font>
      <b/>
      <sz val="10"/>
      <color indexed="8"/>
      <name val="Arial"/>
      <family val="2"/>
      <charset val="238"/>
    </font>
    <font>
      <b/>
      <sz val="12"/>
      <name val="Arial"/>
      <family val="2"/>
      <charset val="238"/>
    </font>
    <font>
      <sz val="12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b/>
      <sz val="10"/>
      <name val="Arial"/>
      <family val="2"/>
      <charset val="238"/>
    </font>
    <font>
      <sz val="12"/>
      <color theme="1"/>
      <name val="Calibri"/>
      <family val="2"/>
      <charset val="238"/>
      <scheme val="minor"/>
    </font>
    <font>
      <sz val="12"/>
      <color indexed="8"/>
      <name val="Arial"/>
      <family val="2"/>
      <charset val="238"/>
    </font>
    <font>
      <b/>
      <sz val="10"/>
      <color theme="1"/>
      <name val="Calibri"/>
      <family val="2"/>
      <charset val="238"/>
      <scheme val="minor"/>
    </font>
    <font>
      <b/>
      <sz val="8"/>
      <color indexed="8"/>
      <name val="Arial"/>
      <family val="2"/>
      <charset val="238"/>
    </font>
    <font>
      <sz val="8"/>
      <color theme="1"/>
      <name val="Calibri"/>
      <family val="2"/>
      <charset val="238"/>
      <scheme val="minor"/>
    </font>
    <font>
      <b/>
      <sz val="9"/>
      <color indexed="8"/>
      <name val="Arial"/>
      <family val="2"/>
      <charset val="238"/>
    </font>
    <font>
      <b/>
      <sz val="11"/>
      <color indexed="8"/>
      <name val="Arial"/>
      <family val="2"/>
      <charset val="238"/>
    </font>
    <font>
      <sz val="11"/>
      <name val="Calibri"/>
      <family val="2"/>
      <charset val="238"/>
      <scheme val="minor"/>
    </font>
    <font>
      <b/>
      <sz val="10"/>
      <color theme="1"/>
      <name val="Arial"/>
      <family val="2"/>
      <charset val="238"/>
    </font>
    <font>
      <sz val="10"/>
      <color theme="1"/>
      <name val="Arial"/>
      <family val="2"/>
    </font>
    <font>
      <b/>
      <sz val="10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  <font>
      <sz val="10"/>
      <color rgb="FFFF0000"/>
      <name val="Arial"/>
      <family val="2"/>
    </font>
    <font>
      <sz val="8"/>
      <color indexed="16"/>
      <name val="Arial"/>
      <family val="2"/>
      <charset val="238"/>
    </font>
    <font>
      <sz val="10"/>
      <color theme="1"/>
      <name val="Arial"/>
      <family val="2"/>
      <charset val="238"/>
    </font>
    <font>
      <i/>
      <sz val="11"/>
      <name val="Arial"/>
      <family val="2"/>
      <charset val="238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17">
    <xf numFmtId="0" fontId="0" fillId="0" borderId="0" xfId="0"/>
    <xf numFmtId="0" fontId="6" fillId="2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1" fillId="0" borderId="5" xfId="0" applyFont="1" applyBorder="1" applyAlignment="1">
      <alignment horizontal="center" vertical="center"/>
    </xf>
    <xf numFmtId="0" fontId="10" fillId="2" borderId="3" xfId="0" quotePrefix="1" applyFont="1" applyFill="1" applyBorder="1" applyAlignment="1">
      <alignment horizontal="left" vertical="center" wrapText="1"/>
    </xf>
    <xf numFmtId="0" fontId="7" fillId="0" borderId="0" xfId="0" quotePrefix="1" applyFont="1" applyAlignment="1">
      <alignment horizontal="left" wrapText="1"/>
    </xf>
    <xf numFmtId="0" fontId="8" fillId="0" borderId="0" xfId="0" applyFont="1" applyAlignment="1">
      <alignment wrapText="1"/>
    </xf>
    <xf numFmtId="3" fontId="5" fillId="0" borderId="0" xfId="0" applyNumberFormat="1" applyFont="1" applyAlignment="1">
      <alignment horizontal="right"/>
    </xf>
    <xf numFmtId="0" fontId="4" fillId="0" borderId="0" xfId="0" applyFont="1" applyAlignment="1">
      <alignment horizontal="center" vertical="center" wrapText="1"/>
    </xf>
    <xf numFmtId="0" fontId="3" fillId="0" borderId="0" xfId="0" applyFont="1"/>
    <xf numFmtId="3" fontId="6" fillId="3" borderId="3" xfId="0" applyNumberFormat="1" applyFont="1" applyFill="1" applyBorder="1" applyAlignment="1">
      <alignment horizontal="right"/>
    </xf>
    <xf numFmtId="0" fontId="14" fillId="0" borderId="5" xfId="0" applyFont="1" applyBorder="1" applyAlignment="1">
      <alignment horizontal="right" vertical="center"/>
    </xf>
    <xf numFmtId="0" fontId="6" fillId="0" borderId="3" xfId="0" quotePrefix="1" applyFont="1" applyBorder="1" applyAlignment="1">
      <alignment horizontal="center" vertical="center" wrapText="1"/>
    </xf>
    <xf numFmtId="0" fontId="15" fillId="2" borderId="3" xfId="0" applyFont="1" applyFill="1" applyBorder="1" applyAlignment="1">
      <alignment horizontal="center" vertical="center" wrapText="1"/>
    </xf>
    <xf numFmtId="0" fontId="15" fillId="0" borderId="3" xfId="0" quotePrefix="1" applyFont="1" applyBorder="1" applyAlignment="1">
      <alignment horizontal="center" vertical="center" wrapText="1"/>
    </xf>
    <xf numFmtId="0" fontId="16" fillId="0" borderId="0" xfId="0" applyFont="1"/>
    <xf numFmtId="0" fontId="9" fillId="2" borderId="3" xfId="0" quotePrefix="1" applyFont="1" applyFill="1" applyBorder="1" applyAlignment="1">
      <alignment horizontal="left" vertical="center" wrapText="1"/>
    </xf>
    <xf numFmtId="0" fontId="10" fillId="2" borderId="3" xfId="0" applyFont="1" applyFill="1" applyBorder="1" applyAlignment="1">
      <alignment horizontal="left" vertical="center"/>
    </xf>
    <xf numFmtId="0" fontId="5" fillId="0" borderId="0" xfId="0" applyFont="1" applyAlignment="1">
      <alignment horizontal="center" vertical="center" wrapText="1"/>
    </xf>
    <xf numFmtId="0" fontId="12" fillId="0" borderId="0" xfId="0" applyFont="1" applyAlignment="1">
      <alignment wrapText="1"/>
    </xf>
    <xf numFmtId="0" fontId="6" fillId="3" borderId="3" xfId="0" applyFont="1" applyFill="1" applyBorder="1" applyAlignment="1">
      <alignment horizontal="center" vertical="center" wrapText="1"/>
    </xf>
    <xf numFmtId="0" fontId="15" fillId="3" borderId="3" xfId="0" applyFont="1" applyFill="1" applyBorder="1" applyAlignment="1">
      <alignment horizontal="center" vertical="center" wrapText="1"/>
    </xf>
    <xf numFmtId="0" fontId="0" fillId="2" borderId="0" xfId="0" applyFill="1"/>
    <xf numFmtId="4" fontId="3" fillId="2" borderId="3" xfId="0" applyNumberFormat="1" applyFont="1" applyFill="1" applyBorder="1" applyAlignment="1">
      <alignment horizontal="right"/>
    </xf>
    <xf numFmtId="4" fontId="0" fillId="0" borderId="3" xfId="0" applyNumberFormat="1" applyBorder="1"/>
    <xf numFmtId="4" fontId="6" fillId="3" borderId="3" xfId="0" applyNumberFormat="1" applyFont="1" applyFill="1" applyBorder="1" applyAlignment="1">
      <alignment horizontal="right"/>
    </xf>
    <xf numFmtId="4" fontId="6" fillId="0" borderId="3" xfId="0" applyNumberFormat="1" applyFont="1" applyBorder="1" applyAlignment="1">
      <alignment horizontal="right"/>
    </xf>
    <xf numFmtId="4" fontId="6" fillId="3" borderId="3" xfId="0" applyNumberFormat="1" applyFont="1" applyFill="1" applyBorder="1" applyAlignment="1">
      <alignment horizontal="right" wrapText="1"/>
    </xf>
    <xf numFmtId="4" fontId="3" fillId="0" borderId="3" xfId="0" applyNumberFormat="1" applyFont="1" applyBorder="1" applyAlignment="1">
      <alignment horizontal="right"/>
    </xf>
    <xf numFmtId="0" fontId="6" fillId="2" borderId="0" xfId="0" applyFont="1" applyFill="1" applyAlignment="1">
      <alignment horizontal="left" vertical="center" wrapText="1"/>
    </xf>
    <xf numFmtId="3" fontId="6" fillId="2" borderId="0" xfId="0" applyNumberFormat="1" applyFont="1" applyFill="1" applyAlignment="1">
      <alignment horizontal="right"/>
    </xf>
    <xf numFmtId="0" fontId="11" fillId="6" borderId="3" xfId="0" applyFont="1" applyFill="1" applyBorder="1" applyAlignment="1">
      <alignment horizontal="left" vertical="center" wrapText="1"/>
    </xf>
    <xf numFmtId="0" fontId="9" fillId="6" borderId="3" xfId="0" applyFont="1" applyFill="1" applyBorder="1" applyAlignment="1">
      <alignment horizontal="left" vertical="center" wrapText="1"/>
    </xf>
    <xf numFmtId="0" fontId="9" fillId="6" borderId="3" xfId="0" quotePrefix="1" applyFont="1" applyFill="1" applyBorder="1" applyAlignment="1">
      <alignment horizontal="left" vertical="center"/>
    </xf>
    <xf numFmtId="0" fontId="11" fillId="6" borderId="3" xfId="0" quotePrefix="1" applyFont="1" applyFill="1" applyBorder="1" applyAlignment="1">
      <alignment horizontal="left" vertical="center"/>
    </xf>
    <xf numFmtId="0" fontId="9" fillId="6" borderId="3" xfId="0" applyFont="1" applyFill="1" applyBorder="1" applyAlignment="1">
      <alignment vertical="center" wrapText="1"/>
    </xf>
    <xf numFmtId="0" fontId="11" fillId="4" borderId="3" xfId="0" applyFont="1" applyFill="1" applyBorder="1" applyAlignment="1">
      <alignment horizontal="left" vertical="center" wrapText="1"/>
    </xf>
    <xf numFmtId="0" fontId="11" fillId="4" borderId="3" xfId="0" applyFont="1" applyFill="1" applyBorder="1" applyAlignment="1">
      <alignment horizontal="left" vertical="center"/>
    </xf>
    <xf numFmtId="0" fontId="11" fillId="4" borderId="3" xfId="0" applyFont="1" applyFill="1" applyBorder="1" applyAlignment="1">
      <alignment vertical="center" wrapText="1"/>
    </xf>
    <xf numFmtId="0" fontId="11" fillId="7" borderId="3" xfId="0" applyFont="1" applyFill="1" applyBorder="1" applyAlignment="1">
      <alignment horizontal="left" vertical="center" wrapText="1"/>
    </xf>
    <xf numFmtId="4" fontId="1" fillId="7" borderId="3" xfId="0" applyNumberFormat="1" applyFont="1" applyFill="1" applyBorder="1"/>
    <xf numFmtId="4" fontId="1" fillId="4" borderId="3" xfId="0" applyNumberFormat="1" applyFont="1" applyFill="1" applyBorder="1"/>
    <xf numFmtId="4" fontId="3" fillId="7" borderId="3" xfId="0" applyNumberFormat="1" applyFont="1" applyFill="1" applyBorder="1" applyAlignment="1">
      <alignment horizontal="right"/>
    </xf>
    <xf numFmtId="4" fontId="3" fillId="6" borderId="3" xfId="0" applyNumberFormat="1" applyFont="1" applyFill="1" applyBorder="1" applyAlignment="1">
      <alignment horizontal="right"/>
    </xf>
    <xf numFmtId="4" fontId="0" fillId="6" borderId="3" xfId="0" applyNumberFormat="1" applyFill="1" applyBorder="1"/>
    <xf numFmtId="4" fontId="19" fillId="5" borderId="3" xfId="0" applyNumberFormat="1" applyFont="1" applyFill="1" applyBorder="1"/>
    <xf numFmtId="4" fontId="1" fillId="6" borderId="3" xfId="0" applyNumberFormat="1" applyFont="1" applyFill="1" applyBorder="1"/>
    <xf numFmtId="0" fontId="9" fillId="5" borderId="3" xfId="0" quotePrefix="1" applyFont="1" applyFill="1" applyBorder="1" applyAlignment="1">
      <alignment horizontal="left" vertical="center" wrapText="1"/>
    </xf>
    <xf numFmtId="4" fontId="0" fillId="2" borderId="3" xfId="0" applyNumberFormat="1" applyFill="1" applyBorder="1"/>
    <xf numFmtId="4" fontId="6" fillId="6" borderId="3" xfId="0" applyNumberFormat="1" applyFont="1" applyFill="1" applyBorder="1" applyAlignment="1">
      <alignment horizontal="right"/>
    </xf>
    <xf numFmtId="4" fontId="6" fillId="4" borderId="3" xfId="0" applyNumberFormat="1" applyFont="1" applyFill="1" applyBorder="1" applyAlignment="1">
      <alignment horizontal="right"/>
    </xf>
    <xf numFmtId="4" fontId="6" fillId="7" borderId="3" xfId="0" applyNumberFormat="1" applyFont="1" applyFill="1" applyBorder="1" applyAlignment="1">
      <alignment horizontal="right"/>
    </xf>
    <xf numFmtId="0" fontId="19" fillId="2" borderId="0" xfId="0" applyFont="1" applyFill="1"/>
    <xf numFmtId="0" fontId="11" fillId="3" borderId="3" xfId="0" applyFont="1" applyFill="1" applyBorder="1" applyAlignment="1">
      <alignment horizontal="left" vertical="center" wrapText="1"/>
    </xf>
    <xf numFmtId="2" fontId="1" fillId="7" borderId="3" xfId="0" applyNumberFormat="1" applyFont="1" applyFill="1" applyBorder="1" applyAlignment="1">
      <alignment horizontal="center"/>
    </xf>
    <xf numFmtId="4" fontId="20" fillId="7" borderId="3" xfId="0" applyNumberFormat="1" applyFont="1" applyFill="1" applyBorder="1" applyAlignment="1">
      <alignment horizontal="right"/>
    </xf>
    <xf numFmtId="4" fontId="1" fillId="3" borderId="3" xfId="0" applyNumberFormat="1" applyFont="1" applyFill="1" applyBorder="1"/>
    <xf numFmtId="2" fontId="1" fillId="3" borderId="3" xfId="0" applyNumberFormat="1" applyFont="1" applyFill="1" applyBorder="1" applyAlignment="1">
      <alignment horizontal="center"/>
    </xf>
    <xf numFmtId="4" fontId="20" fillId="3" borderId="3" xfId="0" applyNumberFormat="1" applyFont="1" applyFill="1" applyBorder="1" applyAlignment="1">
      <alignment horizontal="right"/>
    </xf>
    <xf numFmtId="0" fontId="21" fillId="0" borderId="0" xfId="0" applyFont="1"/>
    <xf numFmtId="0" fontId="23" fillId="7" borderId="3" xfId="0" applyFont="1" applyFill="1" applyBorder="1" applyAlignment="1">
      <alignment horizontal="center" vertical="center" wrapText="1"/>
    </xf>
    <xf numFmtId="0" fontId="23" fillId="4" borderId="1" xfId="0" applyFont="1" applyFill="1" applyBorder="1" applyAlignment="1">
      <alignment vertical="center"/>
    </xf>
    <xf numFmtId="0" fontId="23" fillId="4" borderId="3" xfId="0" applyFont="1" applyFill="1" applyBorder="1" applyAlignment="1">
      <alignment horizontal="center" vertical="center"/>
    </xf>
    <xf numFmtId="0" fontId="23" fillId="4" borderId="4" xfId="0" applyFont="1" applyFill="1" applyBorder="1" applyAlignment="1">
      <alignment vertical="center"/>
    </xf>
    <xf numFmtId="4" fontId="23" fillId="4" borderId="2" xfId="0" applyNumberFormat="1" applyFont="1" applyFill="1" applyBorder="1" applyAlignment="1">
      <alignment vertical="center"/>
    </xf>
    <xf numFmtId="4" fontId="21" fillId="7" borderId="3" xfId="0" applyNumberFormat="1" applyFont="1" applyFill="1" applyBorder="1"/>
    <xf numFmtId="164" fontId="21" fillId="7" borderId="3" xfId="0" applyNumberFormat="1" applyFont="1" applyFill="1" applyBorder="1"/>
    <xf numFmtId="4" fontId="21" fillId="0" borderId="0" xfId="0" applyNumberFormat="1" applyFont="1"/>
    <xf numFmtId="0" fontId="21" fillId="0" borderId="3" xfId="0" applyFont="1" applyBorder="1"/>
    <xf numFmtId="4" fontId="21" fillId="0" borderId="3" xfId="0" applyNumberFormat="1" applyFont="1" applyBorder="1"/>
    <xf numFmtId="0" fontId="21" fillId="2" borderId="3" xfId="0" applyFont="1" applyFill="1" applyBorder="1" applyAlignment="1">
      <alignment horizontal="right" vertical="center"/>
    </xf>
    <xf numFmtId="0" fontId="21" fillId="2" borderId="3" xfId="0" applyFont="1" applyFill="1" applyBorder="1" applyAlignment="1">
      <alignment horizontal="left" vertical="center"/>
    </xf>
    <xf numFmtId="4" fontId="21" fillId="2" borderId="3" xfId="0" applyNumberFormat="1" applyFont="1" applyFill="1" applyBorder="1"/>
    <xf numFmtId="4" fontId="24" fillId="2" borderId="3" xfId="0" applyNumberFormat="1" applyFont="1" applyFill="1" applyBorder="1"/>
    <xf numFmtId="0" fontId="23" fillId="7" borderId="3" xfId="0" applyFont="1" applyFill="1" applyBorder="1" applyAlignment="1">
      <alignment horizontal="center"/>
    </xf>
    <xf numFmtId="4" fontId="23" fillId="7" borderId="3" xfId="0" applyNumberFormat="1" applyFont="1" applyFill="1" applyBorder="1" applyAlignment="1">
      <alignment vertical="center"/>
    </xf>
    <xf numFmtId="4" fontId="21" fillId="4" borderId="3" xfId="0" applyNumberFormat="1" applyFont="1" applyFill="1" applyBorder="1"/>
    <xf numFmtId="0" fontId="21" fillId="8" borderId="3" xfId="0" applyFont="1" applyFill="1" applyBorder="1"/>
    <xf numFmtId="4" fontId="21" fillId="8" borderId="3" xfId="0" applyNumberFormat="1" applyFont="1" applyFill="1" applyBorder="1"/>
    <xf numFmtId="4" fontId="25" fillId="0" borderId="0" xfId="0" applyNumberFormat="1" applyFont="1"/>
    <xf numFmtId="0" fontId="21" fillId="2" borderId="3" xfId="0" applyFont="1" applyFill="1" applyBorder="1"/>
    <xf numFmtId="0" fontId="21" fillId="0" borderId="1" xfId="0" applyFont="1" applyBorder="1"/>
    <xf numFmtId="0" fontId="21" fillId="0" borderId="4" xfId="0" applyFont="1" applyBorder="1"/>
    <xf numFmtId="0" fontId="21" fillId="9" borderId="3" xfId="0" applyFont="1" applyFill="1" applyBorder="1"/>
    <xf numFmtId="4" fontId="21" fillId="9" borderId="3" xfId="0" applyNumberFormat="1" applyFont="1" applyFill="1" applyBorder="1"/>
    <xf numFmtId="0" fontId="11" fillId="0" borderId="0" xfId="0" applyFont="1" applyAlignment="1">
      <alignment horizontal="left" vertical="top" wrapText="1"/>
    </xf>
    <xf numFmtId="0" fontId="7" fillId="0" borderId="0" xfId="0" quotePrefix="1" applyFont="1" applyAlignment="1">
      <alignment horizontal="left" wrapText="1"/>
    </xf>
    <xf numFmtId="0" fontId="10" fillId="2" borderId="0" xfId="0" applyFont="1" applyFill="1" applyBorder="1" applyAlignment="1">
      <alignment horizontal="left" vertical="center" wrapText="1" indent="1"/>
    </xf>
    <xf numFmtId="4" fontId="3" fillId="2" borderId="0" xfId="0" applyNumberFormat="1" applyFont="1" applyFill="1" applyBorder="1" applyAlignment="1">
      <alignment horizontal="right"/>
    </xf>
    <xf numFmtId="4" fontId="0" fillId="0" borderId="0" xfId="0" applyNumberFormat="1" applyBorder="1"/>
    <xf numFmtId="2" fontId="0" fillId="0" borderId="0" xfId="0" applyNumberFormat="1" applyBorder="1" applyAlignment="1">
      <alignment horizontal="center"/>
    </xf>
    <xf numFmtId="2" fontId="6" fillId="0" borderId="3" xfId="0" applyNumberFormat="1" applyFont="1" applyBorder="1" applyAlignment="1">
      <alignment horizontal="right"/>
    </xf>
    <xf numFmtId="0" fontId="10" fillId="2" borderId="3" xfId="0" applyFont="1" applyFill="1" applyBorder="1" applyAlignment="1">
      <alignment vertical="center" wrapText="1"/>
    </xf>
    <xf numFmtId="2" fontId="1" fillId="0" borderId="3" xfId="0" applyNumberFormat="1" applyFont="1" applyFill="1" applyBorder="1" applyAlignment="1">
      <alignment horizontal="center"/>
    </xf>
    <xf numFmtId="4" fontId="20" fillId="7" borderId="3" xfId="0" applyNumberFormat="1" applyFont="1" applyFill="1" applyBorder="1"/>
    <xf numFmtId="0" fontId="0" fillId="0" borderId="0" xfId="0"/>
    <xf numFmtId="4" fontId="6" fillId="3" borderId="3" xfId="0" applyNumberFormat="1" applyFont="1" applyFill="1" applyBorder="1" applyAlignment="1">
      <alignment horizontal="right"/>
    </xf>
    <xf numFmtId="4" fontId="3" fillId="0" borderId="3" xfId="0" applyNumberFormat="1" applyFont="1" applyBorder="1" applyAlignment="1">
      <alignment horizontal="right"/>
    </xf>
    <xf numFmtId="0" fontId="10" fillId="2" borderId="3" xfId="0" applyFont="1" applyFill="1" applyBorder="1" applyAlignment="1">
      <alignment horizontal="left" vertical="center"/>
    </xf>
    <xf numFmtId="0" fontId="11" fillId="3" borderId="3" xfId="0" applyFont="1" applyFill="1" applyBorder="1" applyAlignment="1">
      <alignment horizontal="left" vertical="center" wrapText="1"/>
    </xf>
    <xf numFmtId="0" fontId="10" fillId="2" borderId="3" xfId="0" applyFont="1" applyFill="1" applyBorder="1" applyAlignment="1">
      <alignment vertical="center" wrapText="1"/>
    </xf>
    <xf numFmtId="0" fontId="0" fillId="0" borderId="0" xfId="0"/>
    <xf numFmtId="0" fontId="9" fillId="2" borderId="3" xfId="0" quotePrefix="1" applyFont="1" applyFill="1" applyBorder="1" applyAlignment="1">
      <alignment horizontal="left" vertical="center"/>
    </xf>
    <xf numFmtId="0" fontId="10" fillId="2" borderId="3" xfId="0" quotePrefix="1" applyFont="1" applyFill="1" applyBorder="1" applyAlignment="1">
      <alignment horizontal="left" vertical="center"/>
    </xf>
    <xf numFmtId="0" fontId="9" fillId="2" borderId="3" xfId="0" applyFont="1" applyFill="1" applyBorder="1" applyAlignment="1">
      <alignment horizontal="left" vertical="center" wrapText="1"/>
    </xf>
    <xf numFmtId="0" fontId="10" fillId="2" borderId="3" xfId="0" quotePrefix="1" applyFont="1" applyFill="1" applyBorder="1" applyAlignment="1">
      <alignment horizontal="left" vertical="center" wrapText="1"/>
    </xf>
    <xf numFmtId="0" fontId="11" fillId="2" borderId="3" xfId="0" quotePrefix="1" applyFont="1" applyFill="1" applyBorder="1" applyAlignment="1">
      <alignment horizontal="left" vertical="center"/>
    </xf>
    <xf numFmtId="0" fontId="10" fillId="2" borderId="3" xfId="0" applyFont="1" applyFill="1" applyBorder="1" applyAlignment="1">
      <alignment horizontal="left" vertical="center"/>
    </xf>
    <xf numFmtId="0" fontId="0" fillId="2" borderId="0" xfId="0" applyFill="1"/>
    <xf numFmtId="4" fontId="3" fillId="2" borderId="3" xfId="0" applyNumberFormat="1" applyFont="1" applyFill="1" applyBorder="1" applyAlignment="1">
      <alignment horizontal="right"/>
    </xf>
    <xf numFmtId="4" fontId="0" fillId="0" borderId="3" xfId="0" applyNumberFormat="1" applyBorder="1"/>
    <xf numFmtId="4" fontId="6" fillId="3" borderId="3" xfId="0" applyNumberFormat="1" applyFont="1" applyFill="1" applyBorder="1" applyAlignment="1">
      <alignment horizontal="right"/>
    </xf>
    <xf numFmtId="0" fontId="9" fillId="5" borderId="3" xfId="0" quotePrefix="1" applyFont="1" applyFill="1" applyBorder="1" applyAlignment="1">
      <alignment horizontal="left" vertical="center"/>
    </xf>
    <xf numFmtId="0" fontId="11" fillId="5" borderId="3" xfId="0" quotePrefix="1" applyFont="1" applyFill="1" applyBorder="1" applyAlignment="1">
      <alignment horizontal="left" vertical="center"/>
    </xf>
    <xf numFmtId="0" fontId="10" fillId="5" borderId="3" xfId="0" quotePrefix="1" applyFont="1" applyFill="1" applyBorder="1" applyAlignment="1">
      <alignment horizontal="left" vertical="center"/>
    </xf>
    <xf numFmtId="0" fontId="9" fillId="5" borderId="3" xfId="0" applyFont="1" applyFill="1" applyBorder="1" applyAlignment="1">
      <alignment horizontal="left" vertical="center" wrapText="1"/>
    </xf>
    <xf numFmtId="0" fontId="10" fillId="6" borderId="3" xfId="0" quotePrefix="1" applyFont="1" applyFill="1" applyBorder="1" applyAlignment="1">
      <alignment horizontal="left" vertical="center"/>
    </xf>
    <xf numFmtId="4" fontId="3" fillId="4" borderId="3" xfId="0" applyNumberFormat="1" applyFont="1" applyFill="1" applyBorder="1" applyAlignment="1">
      <alignment horizontal="right"/>
    </xf>
    <xf numFmtId="4" fontId="9" fillId="5" borderId="3" xfId="0" applyNumberFormat="1" applyFont="1" applyFill="1" applyBorder="1" applyAlignment="1">
      <alignment horizontal="right"/>
    </xf>
    <xf numFmtId="4" fontId="3" fillId="5" borderId="3" xfId="0" applyNumberFormat="1" applyFont="1" applyFill="1" applyBorder="1" applyAlignment="1">
      <alignment horizontal="right"/>
    </xf>
    <xf numFmtId="4" fontId="0" fillId="5" borderId="3" xfId="0" applyNumberFormat="1" applyFill="1" applyBorder="1"/>
    <xf numFmtId="2" fontId="1" fillId="7" borderId="3" xfId="0" applyNumberFormat="1" applyFont="1" applyFill="1" applyBorder="1" applyAlignment="1">
      <alignment horizontal="center"/>
    </xf>
    <xf numFmtId="4" fontId="0" fillId="0" borderId="0" xfId="0" applyNumberFormat="1" applyBorder="1"/>
    <xf numFmtId="0" fontId="10" fillId="2" borderId="3" xfId="0" applyFont="1" applyFill="1" applyBorder="1" applyAlignment="1">
      <alignment vertical="center" wrapText="1"/>
    </xf>
    <xf numFmtId="2" fontId="1" fillId="0" borderId="3" xfId="0" applyNumberFormat="1" applyFont="1" applyFill="1" applyBorder="1" applyAlignment="1">
      <alignment horizontal="center"/>
    </xf>
    <xf numFmtId="4" fontId="0" fillId="6" borderId="3" xfId="0" applyNumberFormat="1" applyFont="1" applyFill="1" applyBorder="1"/>
    <xf numFmtId="4" fontId="1" fillId="0" borderId="3" xfId="0" applyNumberFormat="1" applyFont="1" applyBorder="1"/>
    <xf numFmtId="4" fontId="0" fillId="0" borderId="0" xfId="0" applyNumberFormat="1"/>
    <xf numFmtId="0" fontId="0" fillId="0" borderId="3" xfId="0" applyBorder="1"/>
    <xf numFmtId="0" fontId="11" fillId="2" borderId="3" xfId="0" applyFont="1" applyFill="1" applyBorder="1" applyAlignment="1">
      <alignment horizontal="left" vertical="center" wrapText="1"/>
    </xf>
    <xf numFmtId="4" fontId="27" fillId="0" borderId="3" xfId="0" applyNumberFormat="1" applyFont="1" applyFill="1" applyBorder="1" applyAlignment="1">
      <alignment horizontal="right"/>
    </xf>
    <xf numFmtId="4" fontId="3" fillId="0" borderId="3" xfId="0" applyNumberFormat="1" applyFont="1" applyFill="1" applyBorder="1" applyAlignment="1">
      <alignment horizontal="right"/>
    </xf>
    <xf numFmtId="4" fontId="0" fillId="0" borderId="3" xfId="0" applyNumberFormat="1" applyFont="1" applyFill="1" applyBorder="1"/>
    <xf numFmtId="2" fontId="1" fillId="0" borderId="3" xfId="0" applyNumberFormat="1" applyFont="1" applyBorder="1" applyAlignment="1">
      <alignment horizontal="center"/>
    </xf>
    <xf numFmtId="0" fontId="0" fillId="0" borderId="0" xfId="0" applyBorder="1"/>
    <xf numFmtId="4" fontId="0" fillId="0" borderId="3" xfId="0" applyNumberFormat="1" applyFont="1" applyBorder="1"/>
    <xf numFmtId="0" fontId="10" fillId="2" borderId="3" xfId="0" applyFont="1" applyFill="1" applyBorder="1" applyAlignment="1">
      <alignment horizontal="left" vertical="center" wrapText="1"/>
    </xf>
    <xf numFmtId="164" fontId="21" fillId="0" borderId="3" xfId="0" applyNumberFormat="1" applyFont="1" applyFill="1" applyBorder="1"/>
    <xf numFmtId="4" fontId="21" fillId="7" borderId="1" xfId="0" applyNumberFormat="1" applyFont="1" applyFill="1" applyBorder="1"/>
    <xf numFmtId="4" fontId="21" fillId="0" borderId="1" xfId="0" applyNumberFormat="1" applyFont="1" applyBorder="1"/>
    <xf numFmtId="4" fontId="21" fillId="2" borderId="1" xfId="0" applyNumberFormat="1" applyFont="1" applyFill="1" applyBorder="1"/>
    <xf numFmtId="2" fontId="23" fillId="4" borderId="3" xfId="0" applyNumberFormat="1" applyFont="1" applyFill="1" applyBorder="1" applyAlignment="1">
      <alignment vertical="center"/>
    </xf>
    <xf numFmtId="4" fontId="0" fillId="5" borderId="3" xfId="0" applyNumberFormat="1" applyFont="1" applyFill="1" applyBorder="1"/>
    <xf numFmtId="4" fontId="3" fillId="2" borderId="3" xfId="0" applyNumberFormat="1" applyFont="1" applyFill="1" applyBorder="1" applyAlignment="1">
      <alignment horizontal="right"/>
    </xf>
    <xf numFmtId="4" fontId="3" fillId="6" borderId="3" xfId="0" applyNumberFormat="1" applyFont="1" applyFill="1" applyBorder="1" applyAlignment="1">
      <alignment horizontal="right"/>
    </xf>
    <xf numFmtId="4" fontId="3" fillId="5" borderId="3" xfId="0" applyNumberFormat="1" applyFont="1" applyFill="1" applyBorder="1" applyAlignment="1">
      <alignment horizontal="right"/>
    </xf>
    <xf numFmtId="4" fontId="6" fillId="2" borderId="3" xfId="0" applyNumberFormat="1" applyFont="1" applyFill="1" applyBorder="1" applyAlignment="1">
      <alignment horizontal="right"/>
    </xf>
    <xf numFmtId="4" fontId="3" fillId="2" borderId="3" xfId="0" applyNumberFormat="1" applyFont="1" applyFill="1" applyBorder="1" applyAlignment="1">
      <alignment horizontal="right"/>
    </xf>
    <xf numFmtId="4" fontId="0" fillId="0" borderId="3" xfId="0" applyNumberFormat="1" applyBorder="1"/>
    <xf numFmtId="4" fontId="3" fillId="6" borderId="3" xfId="0" applyNumberFormat="1" applyFont="1" applyFill="1" applyBorder="1" applyAlignment="1">
      <alignment horizontal="right"/>
    </xf>
    <xf numFmtId="4" fontId="9" fillId="5" borderId="3" xfId="0" applyNumberFormat="1" applyFont="1" applyFill="1" applyBorder="1" applyAlignment="1">
      <alignment horizontal="right"/>
    </xf>
    <xf numFmtId="4" fontId="3" fillId="5" borderId="3" xfId="0" applyNumberFormat="1" applyFont="1" applyFill="1" applyBorder="1" applyAlignment="1">
      <alignment horizontal="right"/>
    </xf>
    <xf numFmtId="4" fontId="6" fillId="6" borderId="3" xfId="0" applyNumberFormat="1" applyFont="1" applyFill="1" applyBorder="1" applyAlignment="1">
      <alignment horizontal="right"/>
    </xf>
    <xf numFmtId="4" fontId="6" fillId="2" borderId="3" xfId="0" applyNumberFormat="1" applyFont="1" applyFill="1" applyBorder="1" applyAlignment="1">
      <alignment horizontal="right"/>
    </xf>
    <xf numFmtId="4" fontId="0" fillId="0" borderId="0" xfId="0" applyNumberFormat="1" applyBorder="1"/>
    <xf numFmtId="4" fontId="0" fillId="0" borderId="0" xfId="0" applyNumberFormat="1"/>
    <xf numFmtId="0" fontId="0" fillId="0" borderId="0" xfId="0" applyBorder="1"/>
    <xf numFmtId="4" fontId="0" fillId="0" borderId="3" xfId="0" applyNumberFormat="1" applyFont="1" applyBorder="1"/>
    <xf numFmtId="4" fontId="9" fillId="0" borderId="3" xfId="0" applyNumberFormat="1" applyFont="1" applyFill="1" applyBorder="1" applyAlignment="1">
      <alignment horizontal="right"/>
    </xf>
    <xf numFmtId="4" fontId="11" fillId="0" borderId="3" xfId="0" applyNumberFormat="1" applyFont="1" applyFill="1" applyBorder="1" applyAlignment="1">
      <alignment horizontal="right"/>
    </xf>
    <xf numFmtId="4" fontId="21" fillId="0" borderId="3" xfId="0" applyNumberFormat="1" applyFont="1" applyFill="1" applyBorder="1"/>
    <xf numFmtId="0" fontId="21" fillId="0" borderId="3" xfId="0" applyFont="1" applyFill="1" applyBorder="1"/>
    <xf numFmtId="4" fontId="21" fillId="0" borderId="1" xfId="0" applyNumberFormat="1" applyFont="1" applyFill="1" applyBorder="1"/>
    <xf numFmtId="0" fontId="27" fillId="0" borderId="3" xfId="0" applyFont="1" applyFill="1" applyBorder="1" applyAlignment="1">
      <alignment horizontal="left" vertical="center"/>
    </xf>
    <xf numFmtId="0" fontId="27" fillId="0" borderId="3" xfId="0" applyFont="1" applyFill="1" applyBorder="1" applyAlignment="1">
      <alignment horizontal="right" vertical="center"/>
    </xf>
    <xf numFmtId="0" fontId="5" fillId="0" borderId="0" xfId="0" applyFont="1" applyAlignment="1">
      <alignment horizontal="center" vertical="center" wrapText="1"/>
    </xf>
    <xf numFmtId="0" fontId="18" fillId="0" borderId="5" xfId="0" applyFont="1" applyBorder="1" applyAlignment="1">
      <alignment horizontal="left" wrapText="1"/>
    </xf>
    <xf numFmtId="0" fontId="6" fillId="0" borderId="3" xfId="0" quotePrefix="1" applyFont="1" applyBorder="1" applyAlignment="1">
      <alignment horizontal="center" wrapText="1"/>
    </xf>
    <xf numFmtId="0" fontId="15" fillId="0" borderId="3" xfId="0" quotePrefix="1" applyFont="1" applyBorder="1" applyAlignment="1">
      <alignment horizontal="center" wrapText="1"/>
    </xf>
    <xf numFmtId="0" fontId="11" fillId="0" borderId="3" xfId="0" applyFont="1" applyBorder="1" applyAlignment="1">
      <alignment horizontal="left" vertical="center" wrapText="1"/>
    </xf>
    <xf numFmtId="0" fontId="11" fillId="3" borderId="3" xfId="0" applyFont="1" applyFill="1" applyBorder="1" applyAlignment="1">
      <alignment horizontal="left" vertical="center" wrapText="1"/>
    </xf>
    <xf numFmtId="0" fontId="9" fillId="3" borderId="3" xfId="0" applyFont="1" applyFill="1" applyBorder="1" applyAlignment="1">
      <alignment vertical="center" wrapText="1"/>
    </xf>
    <xf numFmtId="0" fontId="9" fillId="3" borderId="3" xfId="0" applyFont="1" applyFill="1" applyBorder="1" applyAlignment="1">
      <alignment vertical="center"/>
    </xf>
    <xf numFmtId="0" fontId="9" fillId="0" borderId="3" xfId="0" applyFont="1" applyBorder="1" applyAlignment="1">
      <alignment vertical="center" wrapText="1"/>
    </xf>
    <xf numFmtId="0" fontId="9" fillId="0" borderId="3" xfId="0" applyFont="1" applyBorder="1" applyAlignment="1">
      <alignment vertical="center"/>
    </xf>
    <xf numFmtId="0" fontId="13" fillId="0" borderId="0" xfId="0" applyFont="1" applyAlignment="1">
      <alignment vertical="center" wrapText="1"/>
    </xf>
    <xf numFmtId="0" fontId="17" fillId="0" borderId="0" xfId="0" applyFont="1" applyAlignment="1">
      <alignment horizontal="left" vertical="center" wrapText="1"/>
    </xf>
    <xf numFmtId="0" fontId="12" fillId="0" borderId="0" xfId="0" applyFont="1" applyAlignment="1">
      <alignment wrapText="1"/>
    </xf>
    <xf numFmtId="0" fontId="11" fillId="0" borderId="3" xfId="0" quotePrefix="1" applyFont="1" applyBorder="1" applyAlignment="1">
      <alignment horizontal="left" vertical="center"/>
    </xf>
    <xf numFmtId="0" fontId="11" fillId="3" borderId="3" xfId="0" quotePrefix="1" applyFont="1" applyFill="1" applyBorder="1" applyAlignment="1">
      <alignment horizontal="left" vertical="center" wrapText="1"/>
    </xf>
    <xf numFmtId="0" fontId="11" fillId="0" borderId="3" xfId="0" quotePrefix="1" applyFont="1" applyBorder="1" applyAlignment="1">
      <alignment horizontal="left" vertical="center" wrapText="1"/>
    </xf>
    <xf numFmtId="0" fontId="11" fillId="3" borderId="1" xfId="0" applyFont="1" applyFill="1" applyBorder="1" applyAlignment="1">
      <alignment horizontal="left" vertical="center"/>
    </xf>
    <xf numFmtId="0" fontId="11" fillId="3" borderId="2" xfId="0" applyFont="1" applyFill="1" applyBorder="1" applyAlignment="1">
      <alignment horizontal="left" vertical="center"/>
    </xf>
    <xf numFmtId="0" fontId="11" fillId="3" borderId="4" xfId="0" applyFont="1" applyFill="1" applyBorder="1" applyAlignment="1">
      <alignment horizontal="left" vertical="center"/>
    </xf>
    <xf numFmtId="0" fontId="11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1" fillId="0" borderId="0" xfId="0" applyFont="1" applyAlignment="1">
      <alignment horizontal="left" vertical="center" wrapText="1"/>
    </xf>
    <xf numFmtId="0" fontId="7" fillId="0" borderId="0" xfId="0" quotePrefix="1" applyFont="1" applyAlignment="1">
      <alignment horizontal="left" wrapText="1"/>
    </xf>
    <xf numFmtId="0" fontId="6" fillId="3" borderId="3" xfId="0" applyFont="1" applyFill="1" applyBorder="1" applyAlignment="1">
      <alignment horizontal="left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0" fontId="15" fillId="3" borderId="1" xfId="0" applyFont="1" applyFill="1" applyBorder="1" applyAlignment="1">
      <alignment horizontal="center" vertical="center" wrapText="1"/>
    </xf>
    <xf numFmtId="0" fontId="15" fillId="3" borderId="2" xfId="0" applyFont="1" applyFill="1" applyBorder="1" applyAlignment="1">
      <alignment horizontal="center" vertical="center" wrapText="1"/>
    </xf>
    <xf numFmtId="0" fontId="15" fillId="3" borderId="4" xfId="0" applyFont="1" applyFill="1" applyBorder="1" applyAlignment="1">
      <alignment horizontal="center" vertical="center" wrapText="1"/>
    </xf>
    <xf numFmtId="0" fontId="26" fillId="0" borderId="1" xfId="0" applyFont="1" applyBorder="1" applyAlignment="1" applyProtection="1">
      <alignment horizontal="left" vertical="top" wrapText="1" readingOrder="1"/>
      <protection locked="0"/>
    </xf>
    <xf numFmtId="0" fontId="26" fillId="0" borderId="2" xfId="0" applyFont="1" applyBorder="1" applyAlignment="1" applyProtection="1">
      <alignment horizontal="left" vertical="top" wrapText="1" readingOrder="1"/>
      <protection locked="0"/>
    </xf>
    <xf numFmtId="0" fontId="26" fillId="0" borderId="4" xfId="0" applyFont="1" applyBorder="1" applyAlignment="1" applyProtection="1">
      <alignment horizontal="left" vertical="top" wrapText="1" readingOrder="1"/>
      <protection locked="0"/>
    </xf>
    <xf numFmtId="0" fontId="23" fillId="4" borderId="1" xfId="0" applyFont="1" applyFill="1" applyBorder="1" applyAlignment="1">
      <alignment horizontal="left" vertical="center"/>
    </xf>
    <xf numFmtId="0" fontId="23" fillId="4" borderId="4" xfId="0" applyFont="1" applyFill="1" applyBorder="1" applyAlignment="1">
      <alignment horizontal="left" vertical="center"/>
    </xf>
    <xf numFmtId="0" fontId="20" fillId="7" borderId="1" xfId="0" applyFont="1" applyFill="1" applyBorder="1" applyAlignment="1">
      <alignment horizontal="left"/>
    </xf>
    <xf numFmtId="0" fontId="20" fillId="7" borderId="4" xfId="0" applyFont="1" applyFill="1" applyBorder="1" applyAlignment="1">
      <alignment horizontal="left"/>
    </xf>
    <xf numFmtId="0" fontId="23" fillId="7" borderId="1" xfId="0" applyFont="1" applyFill="1" applyBorder="1" applyAlignment="1">
      <alignment horizontal="left"/>
    </xf>
    <xf numFmtId="0" fontId="23" fillId="7" borderId="4" xfId="0" applyFont="1" applyFill="1" applyBorder="1" applyAlignment="1">
      <alignment horizontal="left"/>
    </xf>
    <xf numFmtId="0" fontId="23" fillId="4" borderId="3" xfId="0" applyFont="1" applyFill="1" applyBorder="1" applyAlignment="1">
      <alignment horizontal="left" vertical="center"/>
    </xf>
    <xf numFmtId="0" fontId="23" fillId="7" borderId="3" xfId="0" applyFont="1" applyFill="1" applyBorder="1" applyAlignment="1">
      <alignment horizontal="left" vertical="center"/>
    </xf>
    <xf numFmtId="0" fontId="22" fillId="2" borderId="3" xfId="0" applyFont="1" applyFill="1" applyBorder="1" applyAlignment="1">
      <alignment horizontal="center" vertical="center"/>
    </xf>
    <xf numFmtId="0" fontId="23" fillId="7" borderId="1" xfId="0" applyFont="1" applyFill="1" applyBorder="1" applyAlignment="1">
      <alignment horizontal="center" vertical="center" wrapText="1"/>
    </xf>
    <xf numFmtId="0" fontId="23" fillId="7" borderId="4" xfId="0" applyFont="1" applyFill="1" applyBorder="1" applyAlignment="1">
      <alignment horizontal="center" vertical="center" wrapText="1"/>
    </xf>
    <xf numFmtId="0" fontId="23" fillId="4" borderId="1" xfId="0" applyFont="1" applyFill="1" applyBorder="1" applyAlignment="1">
      <alignment horizontal="center" vertical="center"/>
    </xf>
    <xf numFmtId="0" fontId="23" fillId="4" borderId="2" xfId="0" applyFont="1" applyFill="1" applyBorder="1" applyAlignment="1">
      <alignment horizontal="center" vertical="center"/>
    </xf>
    <xf numFmtId="0" fontId="23" fillId="7" borderId="1" xfId="0" applyFont="1" applyFill="1" applyBorder="1" applyAlignment="1">
      <alignment horizontal="left" vertical="center"/>
    </xf>
    <xf numFmtId="0" fontId="23" fillId="7" borderId="4" xfId="0" applyFont="1" applyFill="1" applyBorder="1" applyAlignment="1">
      <alignment horizontal="left" vertical="center"/>
    </xf>
    <xf numFmtId="0" fontId="22" fillId="7" borderId="3" xfId="0" applyFont="1" applyFill="1" applyBorder="1" applyAlignment="1">
      <alignment horizontal="left" vertical="center"/>
    </xf>
    <xf numFmtId="0" fontId="22" fillId="7" borderId="1" xfId="0" applyFont="1" applyFill="1" applyBorder="1" applyAlignment="1">
      <alignment horizontal="left" vertical="center"/>
    </xf>
    <xf numFmtId="0" fontId="22" fillId="7" borderId="4" xfId="0" applyFont="1" applyFill="1" applyBorder="1" applyAlignment="1">
      <alignment horizontal="left" vertical="center"/>
    </xf>
  </cellXfs>
  <cellStyles count="1">
    <cellStyle name="Normalno" xfId="0" builtinId="0"/>
  </cellStyles>
  <dxfs count="0"/>
  <tableStyles count="0" defaultTableStyle="TableStyleMedium2" defaultPivotStyle="PivotStyleLight16"/>
  <colors>
    <mruColors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V40"/>
  <sheetViews>
    <sheetView tabSelected="1" zoomScaleNormal="100" workbookViewId="0">
      <selection activeCell="O26" sqref="O26"/>
    </sheetView>
  </sheetViews>
  <sheetFormatPr defaultRowHeight="15" x14ac:dyDescent="0.25"/>
  <cols>
    <col min="6" max="9" width="25.28515625" customWidth="1"/>
    <col min="10" max="10" width="9.140625" customWidth="1"/>
  </cols>
  <sheetData>
    <row r="1" spans="1:11" x14ac:dyDescent="0.25">
      <c r="A1" s="60"/>
      <c r="B1" s="60"/>
    </row>
    <row r="2" spans="1:11" ht="42" customHeight="1" x14ac:dyDescent="0.25">
      <c r="B2" s="166" t="s">
        <v>218</v>
      </c>
      <c r="C2" s="166"/>
      <c r="D2" s="166"/>
      <c r="E2" s="166"/>
      <c r="F2" s="166"/>
      <c r="G2" s="166"/>
      <c r="H2" s="166"/>
      <c r="I2" s="166"/>
      <c r="J2" s="166"/>
      <c r="K2" s="166"/>
    </row>
    <row r="3" spans="1:11" ht="18" customHeight="1" x14ac:dyDescent="0.25">
      <c r="B3" s="2"/>
      <c r="C3" s="2"/>
      <c r="D3" s="2"/>
      <c r="E3" s="2"/>
      <c r="F3" s="2"/>
      <c r="G3" s="2"/>
      <c r="H3" s="2"/>
      <c r="I3" s="2"/>
      <c r="J3" s="2"/>
    </row>
    <row r="4" spans="1:11" ht="18" customHeight="1" x14ac:dyDescent="0.25">
      <c r="B4" s="2"/>
      <c r="C4" s="2"/>
      <c r="D4" s="2"/>
      <c r="E4" s="2"/>
      <c r="F4" s="2"/>
      <c r="G4" s="2"/>
      <c r="H4" s="2"/>
      <c r="I4" s="2"/>
      <c r="J4" s="2"/>
    </row>
    <row r="5" spans="1:11" ht="15.75" x14ac:dyDescent="0.25">
      <c r="B5" s="166" t="s">
        <v>8</v>
      </c>
      <c r="C5" s="166"/>
      <c r="D5" s="166"/>
      <c r="E5" s="166"/>
      <c r="F5" s="166"/>
      <c r="G5" s="166"/>
      <c r="H5" s="166"/>
      <c r="I5" s="176"/>
      <c r="J5" s="176"/>
    </row>
    <row r="6" spans="1:11" ht="36" customHeight="1" x14ac:dyDescent="0.25">
      <c r="B6" s="177"/>
      <c r="C6" s="177"/>
      <c r="D6" s="177"/>
      <c r="E6" s="2"/>
      <c r="F6" s="2"/>
      <c r="G6" s="2"/>
      <c r="H6" s="2"/>
      <c r="I6" s="3"/>
      <c r="J6" s="3"/>
    </row>
    <row r="7" spans="1:11" ht="18" customHeight="1" x14ac:dyDescent="0.25">
      <c r="B7" s="166" t="s">
        <v>31</v>
      </c>
      <c r="C7" s="178"/>
      <c r="D7" s="178"/>
      <c r="E7" s="178"/>
      <c r="F7" s="178"/>
      <c r="G7" s="178"/>
      <c r="H7" s="178"/>
      <c r="I7" s="178"/>
      <c r="J7" s="178"/>
    </row>
    <row r="8" spans="1:11" ht="18" customHeight="1" x14ac:dyDescent="0.25">
      <c r="B8" s="19"/>
      <c r="C8" s="20"/>
      <c r="D8" s="20"/>
      <c r="E8" s="20"/>
      <c r="F8" s="20"/>
      <c r="G8" s="20"/>
      <c r="H8" s="20"/>
      <c r="I8" s="20"/>
      <c r="J8" s="20"/>
    </row>
    <row r="9" spans="1:11" x14ac:dyDescent="0.25">
      <c r="B9" s="167" t="s">
        <v>37</v>
      </c>
      <c r="C9" s="167"/>
      <c r="D9" s="167"/>
      <c r="E9" s="167"/>
      <c r="F9" s="167"/>
      <c r="G9" s="4"/>
      <c r="H9" s="4"/>
      <c r="I9" s="4"/>
      <c r="J9" s="12"/>
    </row>
    <row r="10" spans="1:11" ht="25.5" x14ac:dyDescent="0.25">
      <c r="B10" s="168" t="s">
        <v>6</v>
      </c>
      <c r="C10" s="168"/>
      <c r="D10" s="168"/>
      <c r="E10" s="168"/>
      <c r="F10" s="168"/>
      <c r="G10" s="13" t="s">
        <v>233</v>
      </c>
      <c r="H10" s="1" t="s">
        <v>219</v>
      </c>
      <c r="I10" s="13" t="s">
        <v>234</v>
      </c>
      <c r="J10" s="1" t="s">
        <v>10</v>
      </c>
      <c r="K10" s="1" t="s">
        <v>22</v>
      </c>
    </row>
    <row r="11" spans="1:11" s="16" customFormat="1" ht="11.25" x14ac:dyDescent="0.2">
      <c r="B11" s="169">
        <v>1</v>
      </c>
      <c r="C11" s="169"/>
      <c r="D11" s="169"/>
      <c r="E11" s="169"/>
      <c r="F11" s="169"/>
      <c r="G11" s="15">
        <v>2</v>
      </c>
      <c r="H11" s="14">
        <v>3</v>
      </c>
      <c r="I11" s="14">
        <v>4</v>
      </c>
      <c r="J11" s="14" t="s">
        <v>185</v>
      </c>
      <c r="K11" s="14" t="s">
        <v>184</v>
      </c>
    </row>
    <row r="12" spans="1:11" x14ac:dyDescent="0.25">
      <c r="B12" s="171" t="s">
        <v>0</v>
      </c>
      <c r="C12" s="172"/>
      <c r="D12" s="172"/>
      <c r="E12" s="172"/>
      <c r="F12" s="173"/>
      <c r="G12" s="97">
        <f>G13+G14</f>
        <v>3608074.8699999996</v>
      </c>
      <c r="H12" s="26">
        <v>8379761.0300000003</v>
      </c>
      <c r="I12" s="26">
        <f>I13+I14</f>
        <v>8688217.9900000002</v>
      </c>
      <c r="J12" s="112">
        <f>I12/G12*100</f>
        <v>240.79927116368296</v>
      </c>
      <c r="K12" s="112">
        <f t="shared" ref="K12:K18" si="0">IFERROR(I12/H12*100,"")</f>
        <v>103.68097561369241</v>
      </c>
    </row>
    <row r="13" spans="1:11" x14ac:dyDescent="0.25">
      <c r="B13" s="170" t="s">
        <v>24</v>
      </c>
      <c r="C13" s="174"/>
      <c r="D13" s="174"/>
      <c r="E13" s="174"/>
      <c r="F13" s="175"/>
      <c r="G13" s="98">
        <v>3607746.8</v>
      </c>
      <c r="H13" s="29">
        <v>8379761.0300000003</v>
      </c>
      <c r="I13" s="29">
        <v>8688078.3499999996</v>
      </c>
      <c r="J13" s="112">
        <f t="shared" ref="J13:J18" si="1">I13/G13*100</f>
        <v>240.81729765514586</v>
      </c>
      <c r="K13" s="112">
        <f t="shared" si="0"/>
        <v>103.67930921772358</v>
      </c>
    </row>
    <row r="14" spans="1:11" x14ac:dyDescent="0.25">
      <c r="B14" s="179" t="s">
        <v>25</v>
      </c>
      <c r="C14" s="175"/>
      <c r="D14" s="175"/>
      <c r="E14" s="175"/>
      <c r="F14" s="175"/>
      <c r="G14" s="98">
        <v>328.07</v>
      </c>
      <c r="H14" s="29">
        <v>0</v>
      </c>
      <c r="I14" s="29">
        <v>139.63999999999999</v>
      </c>
      <c r="J14" s="112">
        <f t="shared" si="1"/>
        <v>42.564086932666804</v>
      </c>
      <c r="K14" s="112" t="str">
        <f t="shared" si="0"/>
        <v/>
      </c>
    </row>
    <row r="15" spans="1:11" x14ac:dyDescent="0.25">
      <c r="B15" s="182" t="s">
        <v>1</v>
      </c>
      <c r="C15" s="183"/>
      <c r="D15" s="183"/>
      <c r="E15" s="183"/>
      <c r="F15" s="184"/>
      <c r="G15" s="97">
        <f>G16+G17</f>
        <v>12791625.800000001</v>
      </c>
      <c r="H15" s="26">
        <f>H16+H17</f>
        <v>7810510.2599999998</v>
      </c>
      <c r="I15" s="26">
        <f>I16+I17</f>
        <v>9762031.9399999995</v>
      </c>
      <c r="J15" s="112">
        <f t="shared" si="1"/>
        <v>76.315802952897499</v>
      </c>
      <c r="K15" s="112">
        <f t="shared" si="0"/>
        <v>124.98584106590751</v>
      </c>
    </row>
    <row r="16" spans="1:11" x14ac:dyDescent="0.25">
      <c r="B16" s="181" t="s">
        <v>26</v>
      </c>
      <c r="C16" s="174"/>
      <c r="D16" s="174"/>
      <c r="E16" s="174"/>
      <c r="F16" s="174"/>
      <c r="G16" s="98">
        <v>3119811.98</v>
      </c>
      <c r="H16" s="29">
        <v>3216131.94</v>
      </c>
      <c r="I16" s="29">
        <v>4085238.61</v>
      </c>
      <c r="J16" s="112">
        <f t="shared" si="1"/>
        <v>130.94502605249949</v>
      </c>
      <c r="K16" s="112">
        <f t="shared" si="0"/>
        <v>127.02335246855576</v>
      </c>
    </row>
    <row r="17" spans="2:22" x14ac:dyDescent="0.25">
      <c r="B17" s="179" t="s">
        <v>27</v>
      </c>
      <c r="C17" s="175"/>
      <c r="D17" s="175"/>
      <c r="E17" s="175"/>
      <c r="F17" s="175"/>
      <c r="G17" s="98">
        <v>9671813.8200000003</v>
      </c>
      <c r="H17" s="29">
        <v>4594378.32</v>
      </c>
      <c r="I17" s="29">
        <v>5676793.3300000001</v>
      </c>
      <c r="J17" s="112">
        <f t="shared" si="1"/>
        <v>58.694195687071236</v>
      </c>
      <c r="K17" s="112">
        <f t="shared" si="0"/>
        <v>123.55955331950112</v>
      </c>
    </row>
    <row r="18" spans="2:22" x14ac:dyDescent="0.25">
      <c r="B18" s="180" t="s">
        <v>35</v>
      </c>
      <c r="C18" s="172"/>
      <c r="D18" s="172"/>
      <c r="E18" s="172"/>
      <c r="F18" s="172"/>
      <c r="G18" s="97">
        <f>G12-G15</f>
        <v>-9183550.9300000016</v>
      </c>
      <c r="H18" s="26">
        <f>H12+H23-H15</f>
        <v>3464141.41</v>
      </c>
      <c r="I18" s="28">
        <f>I12+I23-I15</f>
        <v>-1073813.9499999993</v>
      </c>
      <c r="J18" s="112">
        <f t="shared" si="1"/>
        <v>11.692796807955407</v>
      </c>
      <c r="K18" s="112">
        <f t="shared" si="0"/>
        <v>-30.997982556376048</v>
      </c>
    </row>
    <row r="19" spans="2:22" ht="18" x14ac:dyDescent="0.25">
      <c r="B19" s="2"/>
      <c r="C19" s="9"/>
      <c r="D19" s="9"/>
      <c r="E19" s="9"/>
      <c r="F19" s="9"/>
      <c r="G19" s="9"/>
      <c r="H19" s="9"/>
      <c r="I19" s="10"/>
      <c r="J19" s="10"/>
      <c r="K19" s="10"/>
    </row>
    <row r="20" spans="2:22" ht="18" customHeight="1" x14ac:dyDescent="0.25">
      <c r="B20" s="167" t="s">
        <v>34</v>
      </c>
      <c r="C20" s="167"/>
      <c r="D20" s="167"/>
      <c r="E20" s="167"/>
      <c r="F20" s="167"/>
      <c r="G20" s="9"/>
      <c r="H20" s="9"/>
      <c r="I20" s="10"/>
      <c r="J20" s="10"/>
      <c r="K20" s="10"/>
    </row>
    <row r="21" spans="2:22" ht="25.5" x14ac:dyDescent="0.25">
      <c r="B21" s="168" t="s">
        <v>6</v>
      </c>
      <c r="C21" s="168"/>
      <c r="D21" s="168"/>
      <c r="E21" s="168"/>
      <c r="F21" s="168"/>
      <c r="G21" s="13" t="s">
        <v>233</v>
      </c>
      <c r="H21" s="1" t="s">
        <v>219</v>
      </c>
      <c r="I21" s="13" t="s">
        <v>234</v>
      </c>
      <c r="J21" s="1" t="s">
        <v>10</v>
      </c>
      <c r="K21" s="1" t="s">
        <v>22</v>
      </c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</row>
    <row r="22" spans="2:22" s="16" customFormat="1" ht="11.25" x14ac:dyDescent="0.2">
      <c r="B22" s="169">
        <v>1</v>
      </c>
      <c r="C22" s="169"/>
      <c r="D22" s="169"/>
      <c r="E22" s="169"/>
      <c r="F22" s="169"/>
      <c r="G22" s="15">
        <v>2</v>
      </c>
      <c r="H22" s="14">
        <v>3</v>
      </c>
      <c r="I22" s="14">
        <v>4</v>
      </c>
      <c r="J22" s="14" t="s">
        <v>185</v>
      </c>
      <c r="K22" s="14" t="s">
        <v>184</v>
      </c>
    </row>
    <row r="23" spans="2:22" ht="15.75" customHeight="1" x14ac:dyDescent="0.25">
      <c r="B23" s="170" t="s">
        <v>28</v>
      </c>
      <c r="C23" s="170"/>
      <c r="D23" s="170"/>
      <c r="E23" s="170"/>
      <c r="F23" s="170"/>
      <c r="G23" s="27">
        <v>8626982.5500000007</v>
      </c>
      <c r="H23" s="98">
        <v>2894890.64</v>
      </c>
      <c r="I23" s="98">
        <v>0</v>
      </c>
      <c r="J23" s="92">
        <f>I23/H23*100</f>
        <v>0</v>
      </c>
      <c r="K23" s="92">
        <f>I23/H23*100</f>
        <v>0</v>
      </c>
      <c r="L23" s="16"/>
      <c r="M23" s="16"/>
      <c r="N23" s="16"/>
      <c r="O23" s="16"/>
      <c r="P23" s="16"/>
      <c r="Q23" s="16"/>
      <c r="R23" s="16"/>
      <c r="S23" s="16"/>
      <c r="T23" s="16"/>
      <c r="U23" s="16"/>
      <c r="V23" s="16"/>
    </row>
    <row r="24" spans="2:22" x14ac:dyDescent="0.25">
      <c r="B24" s="170" t="s">
        <v>29</v>
      </c>
      <c r="C24" s="174"/>
      <c r="D24" s="174"/>
      <c r="E24" s="174"/>
      <c r="F24" s="174"/>
      <c r="G24" s="27">
        <v>0</v>
      </c>
      <c r="H24" s="98">
        <v>862698.24</v>
      </c>
      <c r="I24" s="98">
        <v>862698.24</v>
      </c>
      <c r="J24" s="92">
        <f t="shared" ref="J24:J25" si="2">I24/H24*100</f>
        <v>100</v>
      </c>
      <c r="K24" s="92">
        <f t="shared" ref="K24:K25" si="3">I24/H24*100</f>
        <v>100</v>
      </c>
      <c r="L24" s="16"/>
      <c r="M24" s="16"/>
      <c r="N24" s="16"/>
      <c r="O24" s="16"/>
      <c r="P24" s="16"/>
      <c r="Q24" s="16"/>
      <c r="R24" s="16"/>
      <c r="S24" s="16"/>
      <c r="T24" s="16"/>
      <c r="U24" s="16"/>
      <c r="V24" s="16"/>
    </row>
    <row r="25" spans="2:22" s="23" customFormat="1" ht="15" customHeight="1" x14ac:dyDescent="0.25">
      <c r="B25" s="189" t="s">
        <v>30</v>
      </c>
      <c r="C25" s="189"/>
      <c r="D25" s="189"/>
      <c r="E25" s="189"/>
      <c r="F25" s="189"/>
      <c r="G25" s="26">
        <f>G23-G24</f>
        <v>8626982.5500000007</v>
      </c>
      <c r="H25" s="26">
        <f>H23-H24</f>
        <v>2032192.4000000001</v>
      </c>
      <c r="I25" s="26">
        <f>I23-I24</f>
        <v>-862698.24</v>
      </c>
      <c r="J25" s="92">
        <f t="shared" si="2"/>
        <v>-42.451602515588583</v>
      </c>
      <c r="K25" s="92">
        <f t="shared" si="3"/>
        <v>-42.451602515588583</v>
      </c>
      <c r="L25" s="16"/>
      <c r="M25" s="16"/>
      <c r="N25" s="16"/>
      <c r="O25" s="16"/>
      <c r="P25" s="16"/>
      <c r="Q25" s="16"/>
      <c r="R25" s="16"/>
      <c r="S25" s="16"/>
      <c r="T25" s="16"/>
      <c r="U25" s="16"/>
      <c r="V25" s="16"/>
    </row>
    <row r="26" spans="2:22" s="23" customFormat="1" ht="15" customHeight="1" x14ac:dyDescent="0.25">
      <c r="B26" s="30"/>
      <c r="C26" s="30"/>
      <c r="D26" s="30"/>
      <c r="E26" s="30"/>
      <c r="F26" s="30"/>
      <c r="G26" s="31"/>
      <c r="H26" s="31"/>
      <c r="I26" s="31"/>
      <c r="J26" s="31"/>
      <c r="K26" s="31"/>
      <c r="L26" s="16"/>
      <c r="M26" s="16"/>
      <c r="N26" s="16"/>
      <c r="O26" s="16"/>
      <c r="P26" s="16"/>
      <c r="Q26" s="16"/>
      <c r="R26" s="16"/>
      <c r="S26" s="16"/>
      <c r="T26" s="16"/>
      <c r="U26" s="16"/>
      <c r="V26" s="16"/>
    </row>
    <row r="27" spans="2:22" s="23" customFormat="1" ht="15" customHeight="1" x14ac:dyDescent="0.25">
      <c r="B27" s="189" t="s">
        <v>32</v>
      </c>
      <c r="C27" s="189"/>
      <c r="D27" s="189"/>
      <c r="E27" s="189"/>
      <c r="F27" s="189"/>
      <c r="G27" s="26"/>
      <c r="H27" s="26"/>
      <c r="I27" s="26"/>
      <c r="J27" s="11"/>
      <c r="K27" s="11"/>
      <c r="L27" s="16"/>
      <c r="M27" s="16"/>
      <c r="N27" s="16"/>
      <c r="O27" s="16"/>
      <c r="P27" s="16"/>
      <c r="Q27" s="16"/>
      <c r="R27" s="16"/>
      <c r="S27" s="16"/>
      <c r="T27" s="16"/>
      <c r="U27" s="16"/>
      <c r="V27" s="16"/>
    </row>
    <row r="28" spans="2:22" x14ac:dyDescent="0.25">
      <c r="B28" s="180" t="s">
        <v>36</v>
      </c>
      <c r="C28" s="172"/>
      <c r="D28" s="172"/>
      <c r="E28" s="172"/>
      <c r="F28" s="172"/>
      <c r="G28" s="26"/>
      <c r="H28" s="26"/>
      <c r="I28" s="26">
        <v>-892608.76</v>
      </c>
      <c r="J28" s="11"/>
      <c r="K28" s="11"/>
      <c r="L28" s="16"/>
      <c r="M28" s="16"/>
      <c r="N28" s="16"/>
      <c r="O28" s="16"/>
      <c r="P28" s="16"/>
      <c r="Q28" s="16"/>
      <c r="R28" s="16"/>
      <c r="S28" s="16"/>
      <c r="T28" s="16"/>
      <c r="U28" s="16"/>
      <c r="V28" s="16"/>
    </row>
    <row r="29" spans="2:22" ht="11.25" customHeight="1" x14ac:dyDescent="0.25">
      <c r="B29" s="6"/>
      <c r="C29" s="7"/>
      <c r="D29" s="7"/>
      <c r="E29" s="7"/>
      <c r="F29" s="7"/>
      <c r="G29" s="8"/>
      <c r="H29" s="8"/>
      <c r="I29" s="8"/>
      <c r="J29" s="8"/>
    </row>
    <row r="30" spans="2:22" ht="8.25" customHeight="1" x14ac:dyDescent="0.25"/>
    <row r="31" spans="2:22" ht="23.25" customHeight="1" x14ac:dyDescent="0.25">
      <c r="B31" s="188"/>
      <c r="C31" s="188"/>
      <c r="D31" s="188"/>
      <c r="E31" s="188"/>
      <c r="F31" s="188"/>
      <c r="G31" s="188"/>
      <c r="H31" s="188"/>
      <c r="I31" s="188"/>
      <c r="J31" s="188"/>
      <c r="K31" s="188"/>
    </row>
    <row r="32" spans="2:22" ht="15.75" x14ac:dyDescent="0.25">
      <c r="B32" s="87"/>
      <c r="C32" s="87"/>
      <c r="D32" s="87"/>
      <c r="E32" s="87"/>
      <c r="F32" s="87"/>
      <c r="G32" s="87"/>
      <c r="H32" s="87"/>
      <c r="I32" s="87"/>
      <c r="J32" s="87"/>
      <c r="K32" s="87"/>
    </row>
    <row r="33" spans="2:11" x14ac:dyDescent="0.25">
      <c r="B33" s="185"/>
      <c r="C33" s="185"/>
      <c r="D33" s="185"/>
      <c r="E33" s="185"/>
      <c r="F33" s="185"/>
      <c r="G33" s="185"/>
      <c r="H33" s="185"/>
      <c r="I33" s="185"/>
      <c r="J33" s="185"/>
      <c r="K33" s="185"/>
    </row>
    <row r="34" spans="2:11" x14ac:dyDescent="0.25">
      <c r="B34" s="185"/>
      <c r="C34" s="185"/>
      <c r="D34" s="185"/>
      <c r="E34" s="185"/>
      <c r="F34" s="185"/>
      <c r="G34" s="185"/>
      <c r="H34" s="185"/>
      <c r="I34" s="185"/>
      <c r="J34" s="185"/>
      <c r="K34" s="185"/>
    </row>
    <row r="35" spans="2:11" x14ac:dyDescent="0.25">
      <c r="B35" s="86"/>
      <c r="C35" s="86"/>
      <c r="D35" s="86"/>
      <c r="E35" s="86"/>
      <c r="F35" s="86"/>
      <c r="G35" s="86"/>
      <c r="H35" s="86"/>
      <c r="I35" s="86"/>
      <c r="J35" s="86"/>
    </row>
    <row r="36" spans="2:11" ht="15" customHeight="1" x14ac:dyDescent="0.25">
      <c r="B36" s="185"/>
      <c r="C36" s="185"/>
      <c r="D36" s="185"/>
      <c r="E36" s="185"/>
      <c r="F36" s="185"/>
      <c r="G36" s="185"/>
      <c r="H36" s="185"/>
      <c r="I36" s="185"/>
      <c r="J36" s="185"/>
      <c r="K36" s="185"/>
    </row>
    <row r="37" spans="2:11" ht="36.75" customHeight="1" x14ac:dyDescent="0.25">
      <c r="B37" s="185"/>
      <c r="C37" s="185"/>
      <c r="D37" s="185"/>
      <c r="E37" s="185"/>
      <c r="F37" s="185"/>
      <c r="G37" s="185"/>
      <c r="H37" s="185"/>
      <c r="I37" s="185"/>
      <c r="J37" s="185"/>
      <c r="K37" s="185"/>
    </row>
    <row r="38" spans="2:11" x14ac:dyDescent="0.25">
      <c r="B38" s="187"/>
      <c r="C38" s="187"/>
      <c r="D38" s="187"/>
      <c r="E38" s="187"/>
      <c r="F38" s="187"/>
      <c r="G38" s="187"/>
      <c r="H38" s="187"/>
      <c r="I38" s="187"/>
      <c r="J38" s="187"/>
    </row>
    <row r="39" spans="2:11" ht="15" customHeight="1" x14ac:dyDescent="0.25">
      <c r="B39" s="186"/>
      <c r="C39" s="186"/>
      <c r="D39" s="186"/>
      <c r="E39" s="186"/>
      <c r="F39" s="186"/>
      <c r="G39" s="186"/>
      <c r="H39" s="186"/>
      <c r="I39" s="186"/>
      <c r="J39" s="186"/>
      <c r="K39" s="186"/>
    </row>
    <row r="40" spans="2:11" x14ac:dyDescent="0.25">
      <c r="B40" s="186"/>
      <c r="C40" s="186"/>
      <c r="D40" s="186"/>
      <c r="E40" s="186"/>
      <c r="F40" s="186"/>
      <c r="G40" s="186"/>
      <c r="H40" s="186"/>
      <c r="I40" s="186"/>
      <c r="J40" s="186"/>
      <c r="K40" s="186"/>
    </row>
  </sheetData>
  <mergeCells count="28">
    <mergeCell ref="B20:F20"/>
    <mergeCell ref="B15:F15"/>
    <mergeCell ref="B33:K34"/>
    <mergeCell ref="B36:K37"/>
    <mergeCell ref="B39:K40"/>
    <mergeCell ref="B38:F38"/>
    <mergeCell ref="G38:J38"/>
    <mergeCell ref="B31:K31"/>
    <mergeCell ref="B25:F25"/>
    <mergeCell ref="B24:F24"/>
    <mergeCell ref="B27:F27"/>
    <mergeCell ref="B28:F28"/>
    <mergeCell ref="B2:K2"/>
    <mergeCell ref="B9:F9"/>
    <mergeCell ref="B21:F21"/>
    <mergeCell ref="B22:F22"/>
    <mergeCell ref="B23:F23"/>
    <mergeCell ref="B11:F11"/>
    <mergeCell ref="B12:F12"/>
    <mergeCell ref="B13:F13"/>
    <mergeCell ref="B5:J5"/>
    <mergeCell ref="B10:F10"/>
    <mergeCell ref="B6:D6"/>
    <mergeCell ref="B7:J7"/>
    <mergeCell ref="B14:F14"/>
    <mergeCell ref="B18:F18"/>
    <mergeCell ref="B16:F16"/>
    <mergeCell ref="B17:F17"/>
  </mergeCells>
  <pageMargins left="0.7" right="0.7" top="0.75" bottom="0.75" header="0.3" footer="0.3"/>
  <pageSetup paperSize="9" scale="71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M138"/>
  <sheetViews>
    <sheetView zoomScale="120" zoomScaleNormal="120" workbookViewId="0">
      <selection activeCell="M119" sqref="M119"/>
    </sheetView>
  </sheetViews>
  <sheetFormatPr defaultRowHeight="15" x14ac:dyDescent="0.25"/>
  <cols>
    <col min="1" max="1" width="9.140625" style="102"/>
    <col min="2" max="2" width="7.42578125" style="102" bestFit="1" customWidth="1"/>
    <col min="3" max="3" width="8.42578125" style="102" bestFit="1" customWidth="1"/>
    <col min="4" max="4" width="5.42578125" style="102" bestFit="1" customWidth="1"/>
    <col min="5" max="5" width="6.28515625" style="102" customWidth="1"/>
    <col min="6" max="6" width="45.7109375" style="102" customWidth="1"/>
    <col min="7" max="9" width="25.28515625" style="102" customWidth="1"/>
    <col min="10" max="11" width="15.7109375" style="102" customWidth="1"/>
    <col min="12" max="12" width="9.140625" style="102"/>
    <col min="13" max="13" width="19" style="102" customWidth="1"/>
    <col min="14" max="16384" width="9.140625" style="102"/>
  </cols>
  <sheetData>
    <row r="1" spans="1:13" x14ac:dyDescent="0.25">
      <c r="A1" s="60"/>
      <c r="B1" s="60"/>
    </row>
    <row r="2" spans="1:13" ht="18" customHeight="1" x14ac:dyDescent="0.25">
      <c r="B2" s="2"/>
      <c r="C2" s="2"/>
      <c r="D2" s="2"/>
      <c r="E2" s="2"/>
      <c r="F2" s="2"/>
      <c r="G2" s="2"/>
      <c r="H2" s="2"/>
      <c r="I2" s="2"/>
      <c r="J2" s="2"/>
    </row>
    <row r="3" spans="1:13" ht="15.75" customHeight="1" x14ac:dyDescent="0.25">
      <c r="B3" s="166" t="s">
        <v>8</v>
      </c>
      <c r="C3" s="166"/>
      <c r="D3" s="166"/>
      <c r="E3" s="166"/>
      <c r="F3" s="166"/>
      <c r="G3" s="166"/>
      <c r="H3" s="166"/>
      <c r="I3" s="166"/>
      <c r="J3" s="166"/>
      <c r="K3" s="166"/>
    </row>
    <row r="4" spans="1:13" ht="18" x14ac:dyDescent="0.25">
      <c r="B4" s="2"/>
      <c r="C4" s="2"/>
      <c r="D4" s="2"/>
      <c r="E4" s="2"/>
      <c r="F4" s="2"/>
      <c r="G4" s="2"/>
      <c r="H4" s="2"/>
      <c r="I4" s="3"/>
      <c r="J4" s="3"/>
    </row>
    <row r="5" spans="1:13" ht="18" customHeight="1" x14ac:dyDescent="0.25">
      <c r="B5" s="166" t="s">
        <v>33</v>
      </c>
      <c r="C5" s="166"/>
      <c r="D5" s="166"/>
      <c r="E5" s="166"/>
      <c r="F5" s="166"/>
      <c r="G5" s="166"/>
      <c r="H5" s="166"/>
      <c r="I5" s="166"/>
      <c r="J5" s="166"/>
      <c r="K5" s="166"/>
    </row>
    <row r="6" spans="1:13" ht="18" x14ac:dyDescent="0.25">
      <c r="B6" s="2"/>
      <c r="C6" s="2"/>
      <c r="D6" s="2"/>
      <c r="E6" s="2"/>
      <c r="F6" s="2"/>
      <c r="G6" s="2"/>
      <c r="H6" s="2"/>
      <c r="I6" s="3"/>
      <c r="J6" s="3"/>
    </row>
    <row r="7" spans="1:13" ht="15.75" customHeight="1" x14ac:dyDescent="0.25">
      <c r="B7" s="166" t="s">
        <v>11</v>
      </c>
      <c r="C7" s="166"/>
      <c r="D7" s="166"/>
      <c r="E7" s="166"/>
      <c r="F7" s="166"/>
      <c r="G7" s="166"/>
      <c r="H7" s="166"/>
      <c r="I7" s="166"/>
      <c r="J7" s="166"/>
      <c r="K7" s="166"/>
    </row>
    <row r="8" spans="1:13" ht="18" x14ac:dyDescent="0.25">
      <c r="B8" s="2"/>
      <c r="C8" s="2"/>
      <c r="D8" s="2"/>
      <c r="E8" s="2"/>
      <c r="F8" s="2"/>
      <c r="G8" s="2"/>
      <c r="H8" s="2"/>
      <c r="I8" s="3"/>
      <c r="J8" s="3"/>
    </row>
    <row r="9" spans="1:13" ht="32.25" customHeight="1" x14ac:dyDescent="0.25">
      <c r="B9" s="190" t="s">
        <v>6</v>
      </c>
      <c r="C9" s="191"/>
      <c r="D9" s="191"/>
      <c r="E9" s="191"/>
      <c r="F9" s="192"/>
      <c r="G9" s="21" t="s">
        <v>233</v>
      </c>
      <c r="H9" s="21" t="s">
        <v>219</v>
      </c>
      <c r="I9" s="21" t="s">
        <v>234</v>
      </c>
      <c r="J9" s="21" t="s">
        <v>10</v>
      </c>
      <c r="K9" s="21" t="s">
        <v>22</v>
      </c>
    </row>
    <row r="10" spans="1:13" x14ac:dyDescent="0.25">
      <c r="A10" s="16"/>
      <c r="B10" s="193">
        <v>1</v>
      </c>
      <c r="C10" s="194"/>
      <c r="D10" s="194"/>
      <c r="E10" s="194"/>
      <c r="F10" s="195"/>
      <c r="G10" s="22">
        <v>2</v>
      </c>
      <c r="H10" s="22">
        <v>3</v>
      </c>
      <c r="I10" s="22">
        <v>5</v>
      </c>
      <c r="J10" s="22" t="s">
        <v>12</v>
      </c>
      <c r="K10" s="22" t="s">
        <v>187</v>
      </c>
    </row>
    <row r="11" spans="1:13" x14ac:dyDescent="0.25">
      <c r="A11" s="109"/>
      <c r="B11" s="40"/>
      <c r="C11" s="40"/>
      <c r="D11" s="40"/>
      <c r="E11" s="40"/>
      <c r="F11" s="40" t="s">
        <v>23</v>
      </c>
      <c r="G11" s="52">
        <f>G12+G41+G38</f>
        <v>12191617.82</v>
      </c>
      <c r="H11" s="52">
        <f>H12+H41</f>
        <v>5272617.4000000004</v>
      </c>
      <c r="I11" s="41">
        <f>I12+I38+I42</f>
        <v>8688217.9900000002</v>
      </c>
      <c r="J11" s="122">
        <f t="shared" ref="J11:J40" si="0">IFERROR(I11/G11*100,"")</f>
        <v>71.263864388426185</v>
      </c>
      <c r="K11" s="122">
        <f>I11/H11*100</f>
        <v>164.77998176010266</v>
      </c>
    </row>
    <row r="12" spans="1:13" ht="15.75" customHeight="1" x14ac:dyDescent="0.25">
      <c r="A12" s="109"/>
      <c r="B12" s="37">
        <v>6</v>
      </c>
      <c r="C12" s="37"/>
      <c r="D12" s="37"/>
      <c r="E12" s="37"/>
      <c r="F12" s="37" t="s">
        <v>2</v>
      </c>
      <c r="G12" s="51">
        <v>3607746.8</v>
      </c>
      <c r="H12" s="52">
        <v>2377726.7599999998</v>
      </c>
      <c r="I12" s="51">
        <v>8688078.3499999996</v>
      </c>
      <c r="J12" s="122">
        <f t="shared" si="0"/>
        <v>240.81729765514586</v>
      </c>
      <c r="K12" s="122">
        <f t="shared" ref="K12:K35" si="1">I12/H12*100</f>
        <v>365.3943125912416</v>
      </c>
      <c r="M12" s="128"/>
    </row>
    <row r="13" spans="1:13" ht="25.5" x14ac:dyDescent="0.25">
      <c r="A13" s="109"/>
      <c r="B13" s="32"/>
      <c r="C13" s="33">
        <v>63</v>
      </c>
      <c r="D13" s="33"/>
      <c r="E13" s="33"/>
      <c r="F13" s="33" t="s">
        <v>14</v>
      </c>
      <c r="G13" s="44">
        <v>3092849.84</v>
      </c>
      <c r="H13" s="145">
        <v>1843044.41</v>
      </c>
      <c r="I13" s="50">
        <v>6594724.4199999999</v>
      </c>
      <c r="J13" s="122">
        <f t="shared" si="0"/>
        <v>213.22484960989897</v>
      </c>
      <c r="K13" s="122">
        <f t="shared" si="1"/>
        <v>357.81690252379758</v>
      </c>
      <c r="M13" s="128"/>
    </row>
    <row r="14" spans="1:13" x14ac:dyDescent="0.25">
      <c r="A14" s="109"/>
      <c r="B14" s="113"/>
      <c r="C14" s="113"/>
      <c r="D14" s="113">
        <v>636</v>
      </c>
      <c r="E14" s="113"/>
      <c r="F14" s="113" t="s">
        <v>38</v>
      </c>
      <c r="G14" s="50">
        <v>1818617.97</v>
      </c>
      <c r="H14" s="146">
        <v>796522.21</v>
      </c>
      <c r="I14" s="120">
        <v>4063626.25</v>
      </c>
      <c r="J14" s="122">
        <f t="shared" si="0"/>
        <v>223.44584277917369</v>
      </c>
      <c r="K14" s="122">
        <f t="shared" si="1"/>
        <v>510.17111625801368</v>
      </c>
      <c r="M14" s="128"/>
    </row>
    <row r="15" spans="1:13" x14ac:dyDescent="0.25">
      <c r="A15" s="109"/>
      <c r="B15" s="103"/>
      <c r="C15" s="103"/>
      <c r="D15" s="103"/>
      <c r="E15" s="103">
        <v>6361</v>
      </c>
      <c r="F15" s="103" t="s">
        <v>39</v>
      </c>
      <c r="G15" s="153">
        <v>1818617.97</v>
      </c>
      <c r="H15" s="144">
        <v>796522.21</v>
      </c>
      <c r="I15" s="110">
        <v>2611040.0099999998</v>
      </c>
      <c r="J15" s="122">
        <f t="shared" si="0"/>
        <v>143.57275981387119</v>
      </c>
      <c r="K15" s="122">
        <f t="shared" si="1"/>
        <v>327.80504764581514</v>
      </c>
    </row>
    <row r="16" spans="1:13" x14ac:dyDescent="0.25">
      <c r="A16" s="109"/>
      <c r="B16" s="103"/>
      <c r="C16" s="103"/>
      <c r="D16" s="103"/>
      <c r="E16" s="103">
        <v>6362</v>
      </c>
      <c r="F16" s="103" t="s">
        <v>74</v>
      </c>
      <c r="G16" s="110">
        <v>1113.04</v>
      </c>
      <c r="H16" s="144">
        <v>250000</v>
      </c>
      <c r="I16" s="110">
        <v>1452586.24</v>
      </c>
      <c r="J16" s="122">
        <f t="shared" si="0"/>
        <v>130506.20283188384</v>
      </c>
      <c r="K16" s="122">
        <f t="shared" si="1"/>
        <v>581.03449599999999</v>
      </c>
    </row>
    <row r="17" spans="1:11" x14ac:dyDescent="0.25">
      <c r="A17" s="109"/>
      <c r="B17" s="103"/>
      <c r="C17" s="103"/>
      <c r="D17" s="103">
        <v>638</v>
      </c>
      <c r="E17" s="103"/>
      <c r="F17" s="103"/>
      <c r="G17" s="110"/>
      <c r="H17" s="144">
        <v>3581825.98</v>
      </c>
      <c r="I17" s="110">
        <v>2456982.37</v>
      </c>
      <c r="J17" s="122"/>
      <c r="K17" s="122">
        <f t="shared" si="1"/>
        <v>68.595805148523709</v>
      </c>
    </row>
    <row r="18" spans="1:11" x14ac:dyDescent="0.25">
      <c r="A18" s="109"/>
      <c r="B18" s="103"/>
      <c r="C18" s="103"/>
      <c r="D18" s="103"/>
      <c r="E18" s="103">
        <v>6381</v>
      </c>
      <c r="F18" s="103"/>
      <c r="G18" s="110"/>
      <c r="H18" s="144"/>
      <c r="I18" s="110">
        <v>794239.96</v>
      </c>
      <c r="J18" s="122"/>
      <c r="K18" s="122"/>
    </row>
    <row r="19" spans="1:11" x14ac:dyDescent="0.25">
      <c r="A19" s="109"/>
      <c r="B19" s="103"/>
      <c r="C19" s="103"/>
      <c r="D19" s="103"/>
      <c r="E19" s="103">
        <v>6382</v>
      </c>
      <c r="F19" s="103"/>
      <c r="G19" s="110"/>
      <c r="H19" s="144"/>
      <c r="I19" s="110">
        <v>1662742.41</v>
      </c>
      <c r="J19" s="122"/>
      <c r="K19" s="122"/>
    </row>
    <row r="20" spans="1:11" x14ac:dyDescent="0.25">
      <c r="A20" s="109"/>
      <c r="B20" s="103"/>
      <c r="C20" s="103"/>
      <c r="D20" s="103">
        <v>639</v>
      </c>
      <c r="E20" s="103"/>
      <c r="F20" s="103"/>
      <c r="G20" s="110"/>
      <c r="H20" s="144">
        <v>30000</v>
      </c>
      <c r="I20" s="110">
        <v>74115.8</v>
      </c>
      <c r="J20" s="122"/>
      <c r="K20" s="122"/>
    </row>
    <row r="21" spans="1:11" x14ac:dyDescent="0.25">
      <c r="A21" s="109"/>
      <c r="B21" s="103"/>
      <c r="C21" s="103"/>
      <c r="D21" s="103"/>
      <c r="E21" s="103">
        <v>6391</v>
      </c>
      <c r="F21" s="103"/>
      <c r="G21" s="110"/>
      <c r="H21" s="144">
        <v>30000</v>
      </c>
      <c r="I21" s="110">
        <v>1117.3599999999999</v>
      </c>
      <c r="J21" s="122"/>
      <c r="K21" s="122"/>
    </row>
    <row r="22" spans="1:11" x14ac:dyDescent="0.25">
      <c r="A22" s="109"/>
      <c r="B22" s="103"/>
      <c r="C22" s="103"/>
      <c r="D22" s="103"/>
      <c r="E22" s="103">
        <v>6393</v>
      </c>
      <c r="F22" s="103"/>
      <c r="G22" s="110"/>
      <c r="H22" s="132">
        <v>10</v>
      </c>
      <c r="I22" s="110">
        <v>62998.44</v>
      </c>
      <c r="J22" s="122"/>
      <c r="K22" s="122"/>
    </row>
    <row r="23" spans="1:11" x14ac:dyDescent="0.25">
      <c r="A23" s="109"/>
      <c r="B23" s="34"/>
      <c r="C23" s="34">
        <v>64</v>
      </c>
      <c r="D23" s="34"/>
      <c r="E23" s="34"/>
      <c r="F23" s="34"/>
      <c r="G23" s="50">
        <v>0.23</v>
      </c>
      <c r="H23" s="146">
        <v>10</v>
      </c>
      <c r="I23" s="50">
        <v>4.9000000000000004</v>
      </c>
      <c r="J23" s="122">
        <f t="shared" si="0"/>
        <v>2130.4347826086955</v>
      </c>
      <c r="K23" s="122">
        <f t="shared" si="1"/>
        <v>49.000000000000007</v>
      </c>
    </row>
    <row r="24" spans="1:11" x14ac:dyDescent="0.25">
      <c r="A24" s="109"/>
      <c r="B24" s="113"/>
      <c r="C24" s="113"/>
      <c r="D24" s="113">
        <v>641</v>
      </c>
      <c r="E24" s="113"/>
      <c r="F24" s="113"/>
      <c r="G24" s="120">
        <v>0.23</v>
      </c>
      <c r="H24" s="144">
        <v>10</v>
      </c>
      <c r="I24" s="143">
        <v>4.9000000000000004</v>
      </c>
      <c r="J24" s="122">
        <f t="shared" si="0"/>
        <v>2130.4347826086955</v>
      </c>
      <c r="K24" s="122">
        <f t="shared" si="1"/>
        <v>49.000000000000007</v>
      </c>
    </row>
    <row r="25" spans="1:11" x14ac:dyDescent="0.25">
      <c r="A25" s="109"/>
      <c r="B25" s="103"/>
      <c r="C25" s="103"/>
      <c r="D25" s="103"/>
      <c r="E25" s="103">
        <v>6413</v>
      </c>
      <c r="F25" s="103"/>
      <c r="G25" s="110">
        <v>0.23</v>
      </c>
      <c r="H25" s="145">
        <v>17500</v>
      </c>
      <c r="I25" s="49">
        <v>4.9000000000000004</v>
      </c>
      <c r="J25" s="122">
        <f t="shared" si="0"/>
        <v>2130.4347826086955</v>
      </c>
      <c r="K25" s="122">
        <f t="shared" si="1"/>
        <v>2.8000000000000004E-2</v>
      </c>
    </row>
    <row r="26" spans="1:11" x14ac:dyDescent="0.25">
      <c r="A26" s="109"/>
      <c r="B26" s="34"/>
      <c r="C26" s="34">
        <v>65</v>
      </c>
      <c r="D26" s="34"/>
      <c r="E26" s="34"/>
      <c r="F26" s="34"/>
      <c r="G26" s="50">
        <v>26304.32</v>
      </c>
      <c r="H26" s="146">
        <v>17500</v>
      </c>
      <c r="I26" s="47">
        <v>27066.5</v>
      </c>
      <c r="J26" s="122">
        <f t="shared" si="0"/>
        <v>102.89754686682645</v>
      </c>
      <c r="K26" s="122">
        <f t="shared" si="1"/>
        <v>154.6657142857143</v>
      </c>
    </row>
    <row r="27" spans="1:11" x14ac:dyDescent="0.25">
      <c r="A27" s="109"/>
      <c r="B27" s="113"/>
      <c r="C27" s="113"/>
      <c r="D27" s="113">
        <v>652</v>
      </c>
      <c r="E27" s="113"/>
      <c r="F27" s="113"/>
      <c r="G27" s="153">
        <v>26304.32</v>
      </c>
      <c r="H27" s="144">
        <v>17500</v>
      </c>
      <c r="I27" s="126">
        <v>27066.5</v>
      </c>
      <c r="J27" s="122">
        <f t="shared" si="0"/>
        <v>102.89754686682645</v>
      </c>
      <c r="K27" s="122">
        <f t="shared" si="1"/>
        <v>154.6657142857143</v>
      </c>
    </row>
    <row r="28" spans="1:11" x14ac:dyDescent="0.25">
      <c r="A28" s="109"/>
      <c r="B28" s="103"/>
      <c r="C28" s="103"/>
      <c r="D28" s="103"/>
      <c r="E28" s="103">
        <v>6526</v>
      </c>
      <c r="F28" s="103"/>
      <c r="G28" s="153">
        <v>26304.32</v>
      </c>
      <c r="H28" s="145">
        <v>17500</v>
      </c>
      <c r="I28" s="126">
        <v>27066.5</v>
      </c>
      <c r="J28" s="122">
        <f t="shared" si="0"/>
        <v>102.89754686682645</v>
      </c>
      <c r="K28" s="122">
        <f t="shared" si="1"/>
        <v>154.6657142857143</v>
      </c>
    </row>
    <row r="29" spans="1:11" ht="25.5" x14ac:dyDescent="0.25">
      <c r="A29" s="109"/>
      <c r="B29" s="34"/>
      <c r="C29" s="34">
        <v>66</v>
      </c>
      <c r="D29" s="117"/>
      <c r="E29" s="117"/>
      <c r="F29" s="33" t="s">
        <v>15</v>
      </c>
      <c r="G29" s="50">
        <v>241302.37</v>
      </c>
      <c r="H29" s="146">
        <v>229236.39</v>
      </c>
      <c r="I29" s="47">
        <v>259363.91</v>
      </c>
      <c r="J29" s="122">
        <f t="shared" si="0"/>
        <v>107.48502387274523</v>
      </c>
      <c r="K29" s="122">
        <f t="shared" si="1"/>
        <v>113.14255559512169</v>
      </c>
    </row>
    <row r="30" spans="1:11" x14ac:dyDescent="0.25">
      <c r="A30" s="109"/>
      <c r="B30" s="34"/>
      <c r="C30" s="34"/>
      <c r="D30" s="117">
        <v>661</v>
      </c>
      <c r="E30" s="117"/>
      <c r="F30" s="33" t="s">
        <v>242</v>
      </c>
      <c r="G30" s="50"/>
      <c r="H30" s="146">
        <v>229236.39</v>
      </c>
      <c r="I30" s="47">
        <v>259363.91</v>
      </c>
      <c r="J30" s="122"/>
      <c r="K30" s="122">
        <f t="shared" si="1"/>
        <v>113.14255559512169</v>
      </c>
    </row>
    <row r="31" spans="1:11" x14ac:dyDescent="0.25">
      <c r="A31" s="109"/>
      <c r="B31" s="113"/>
      <c r="C31" s="114"/>
      <c r="D31" s="115">
        <v>663</v>
      </c>
      <c r="E31" s="115"/>
      <c r="F31" s="116" t="s">
        <v>243</v>
      </c>
      <c r="G31" s="120">
        <v>800</v>
      </c>
      <c r="H31" s="144">
        <v>0</v>
      </c>
      <c r="I31" s="121">
        <v>0</v>
      </c>
      <c r="J31" s="122">
        <f t="shared" si="0"/>
        <v>0</v>
      </c>
      <c r="K31" s="122"/>
    </row>
    <row r="32" spans="1:11" x14ac:dyDescent="0.25">
      <c r="A32" s="109"/>
      <c r="B32" s="103"/>
      <c r="C32" s="107"/>
      <c r="D32" s="104"/>
      <c r="E32" s="104">
        <v>6631</v>
      </c>
      <c r="F32" s="105" t="s">
        <v>40</v>
      </c>
      <c r="G32" s="120">
        <v>800</v>
      </c>
      <c r="H32" s="144">
        <v>0</v>
      </c>
      <c r="I32" s="111">
        <v>0</v>
      </c>
      <c r="J32" s="122">
        <f t="shared" si="0"/>
        <v>0</v>
      </c>
      <c r="K32" s="122"/>
    </row>
    <row r="33" spans="1:11" x14ac:dyDescent="0.25">
      <c r="A33" s="109"/>
      <c r="B33" s="103"/>
      <c r="C33" s="103"/>
      <c r="D33" s="104"/>
      <c r="E33" s="104">
        <v>6615</v>
      </c>
      <c r="F33" s="105"/>
      <c r="G33" s="110"/>
      <c r="H33" s="145">
        <v>738484.69</v>
      </c>
      <c r="I33" s="111">
        <v>259363.91</v>
      </c>
      <c r="J33" s="122" t="str">
        <f t="shared" si="0"/>
        <v/>
      </c>
      <c r="K33" s="122">
        <f t="shared" si="1"/>
        <v>35.121095062918641</v>
      </c>
    </row>
    <row r="34" spans="1:11" x14ac:dyDescent="0.25">
      <c r="A34" s="109"/>
      <c r="B34" s="35"/>
      <c r="C34" s="34">
        <v>67</v>
      </c>
      <c r="D34" s="117"/>
      <c r="E34" s="117"/>
      <c r="F34" s="33" t="s">
        <v>41</v>
      </c>
      <c r="G34" s="50">
        <v>247290.04</v>
      </c>
      <c r="H34" s="145">
        <v>738484.69</v>
      </c>
      <c r="I34" s="47">
        <v>1806918.62</v>
      </c>
      <c r="J34" s="122">
        <f t="shared" si="0"/>
        <v>730.68798888948379</v>
      </c>
      <c r="K34" s="122">
        <f t="shared" si="1"/>
        <v>244.67922550973947</v>
      </c>
    </row>
    <row r="35" spans="1:11" x14ac:dyDescent="0.25">
      <c r="A35" s="109"/>
      <c r="B35" s="113"/>
      <c r="C35" s="113"/>
      <c r="D35" s="115">
        <v>671</v>
      </c>
      <c r="E35" s="115"/>
      <c r="F35" s="48" t="s">
        <v>41</v>
      </c>
      <c r="G35" s="150">
        <v>247290.04</v>
      </c>
      <c r="H35" s="145">
        <v>738484.69</v>
      </c>
      <c r="I35" s="126">
        <v>1806918.62</v>
      </c>
      <c r="J35" s="122">
        <f t="shared" si="0"/>
        <v>730.68798888948379</v>
      </c>
      <c r="K35" s="122">
        <f t="shared" si="1"/>
        <v>244.67922550973947</v>
      </c>
    </row>
    <row r="36" spans="1:11" x14ac:dyDescent="0.25">
      <c r="B36" s="103"/>
      <c r="C36" s="103"/>
      <c r="D36" s="103"/>
      <c r="E36" s="103">
        <v>6711</v>
      </c>
      <c r="F36" s="17" t="s">
        <v>42</v>
      </c>
      <c r="G36" s="150">
        <v>247290.04</v>
      </c>
      <c r="H36" s="144">
        <v>0</v>
      </c>
      <c r="I36" s="126">
        <v>1536446.3</v>
      </c>
      <c r="J36" s="122">
        <f t="shared" si="0"/>
        <v>621.31345847976741</v>
      </c>
      <c r="K36" s="122"/>
    </row>
    <row r="37" spans="1:11" x14ac:dyDescent="0.25">
      <c r="B37" s="103"/>
      <c r="C37" s="103"/>
      <c r="D37" s="103"/>
      <c r="E37" s="103">
        <v>6712</v>
      </c>
      <c r="F37" s="17" t="s">
        <v>244</v>
      </c>
      <c r="G37" s="150">
        <v>247290.04</v>
      </c>
      <c r="H37" s="144">
        <v>0</v>
      </c>
      <c r="I37" s="126">
        <v>270472.32000000001</v>
      </c>
      <c r="J37" s="122">
        <f t="shared" si="0"/>
        <v>109.37453040971646</v>
      </c>
      <c r="K37" s="122"/>
    </row>
    <row r="38" spans="1:11" x14ac:dyDescent="0.25">
      <c r="B38" s="107">
        <v>7</v>
      </c>
      <c r="C38" s="103"/>
      <c r="D38" s="103"/>
      <c r="E38" s="103"/>
      <c r="F38" s="17" t="s">
        <v>189</v>
      </c>
      <c r="G38" s="50">
        <v>328.07</v>
      </c>
      <c r="H38" s="144">
        <v>0</v>
      </c>
      <c r="I38" s="127">
        <v>139.63999999999999</v>
      </c>
      <c r="J38" s="122">
        <f t="shared" si="0"/>
        <v>42.564086932666804</v>
      </c>
      <c r="K38" s="122"/>
    </row>
    <row r="39" spans="1:11" x14ac:dyDescent="0.25">
      <c r="B39" s="103"/>
      <c r="C39" s="103"/>
      <c r="D39" s="103">
        <v>721</v>
      </c>
      <c r="E39" s="103"/>
      <c r="F39" s="17" t="s">
        <v>190</v>
      </c>
      <c r="G39" s="150">
        <v>328.07</v>
      </c>
      <c r="H39" s="147"/>
      <c r="I39" s="111">
        <v>139.63999999999999</v>
      </c>
      <c r="J39" s="122">
        <f t="shared" si="0"/>
        <v>42.564086932666804</v>
      </c>
      <c r="K39" s="122"/>
    </row>
    <row r="40" spans="1:11" x14ac:dyDescent="0.25">
      <c r="B40" s="103"/>
      <c r="C40" s="103"/>
      <c r="D40" s="103"/>
      <c r="E40" s="103">
        <v>7211</v>
      </c>
      <c r="F40" s="17" t="s">
        <v>191</v>
      </c>
      <c r="G40" s="150">
        <v>328.07</v>
      </c>
      <c r="H40" s="154"/>
      <c r="I40" s="111">
        <v>139.63999999999999</v>
      </c>
      <c r="J40" s="122">
        <f t="shared" si="0"/>
        <v>42.564086932666804</v>
      </c>
      <c r="K40" s="122"/>
    </row>
    <row r="41" spans="1:11" x14ac:dyDescent="0.25">
      <c r="B41" s="107">
        <v>8</v>
      </c>
      <c r="C41" s="103"/>
      <c r="D41" s="103"/>
      <c r="E41" s="103"/>
      <c r="F41" s="17" t="s">
        <v>192</v>
      </c>
      <c r="G41" s="160">
        <v>8583542.9499999993</v>
      </c>
      <c r="H41" s="154">
        <v>2894890.64</v>
      </c>
      <c r="I41" s="127">
        <v>0</v>
      </c>
      <c r="J41" s="122">
        <v>0</v>
      </c>
      <c r="K41" s="122">
        <v>0</v>
      </c>
    </row>
    <row r="42" spans="1:11" x14ac:dyDescent="0.25">
      <c r="B42" s="103"/>
      <c r="C42" s="103">
        <v>84</v>
      </c>
      <c r="D42" s="103"/>
      <c r="E42" s="103"/>
      <c r="F42" s="17" t="s">
        <v>193</v>
      </c>
      <c r="G42" s="159">
        <v>8583542.9499999993</v>
      </c>
      <c r="H42" s="148">
        <v>2894890.64</v>
      </c>
      <c r="I42" s="111">
        <v>0</v>
      </c>
      <c r="J42" s="122">
        <v>0</v>
      </c>
      <c r="K42" s="122">
        <v>0</v>
      </c>
    </row>
    <row r="43" spans="1:11" ht="15.75" customHeight="1" x14ac:dyDescent="0.25"/>
    <row r="44" spans="1:11" ht="15.75" customHeight="1" x14ac:dyDescent="0.25">
      <c r="B44" s="2"/>
      <c r="C44" s="2"/>
      <c r="D44" s="2"/>
      <c r="E44" s="2"/>
      <c r="F44" s="2"/>
      <c r="G44" s="2"/>
      <c r="H44" s="2"/>
      <c r="I44" s="3"/>
      <c r="J44" s="3"/>
      <c r="K44" s="3"/>
    </row>
    <row r="45" spans="1:11" ht="33" customHeight="1" x14ac:dyDescent="0.25">
      <c r="B45" s="190" t="s">
        <v>6</v>
      </c>
      <c r="C45" s="191"/>
      <c r="D45" s="191"/>
      <c r="E45" s="191"/>
      <c r="F45" s="192"/>
      <c r="G45" s="21" t="s">
        <v>240</v>
      </c>
      <c r="H45" s="21" t="s">
        <v>241</v>
      </c>
      <c r="I45" s="21" t="s">
        <v>233</v>
      </c>
      <c r="J45" s="21" t="s">
        <v>10</v>
      </c>
      <c r="K45" s="21" t="s">
        <v>22</v>
      </c>
    </row>
    <row r="46" spans="1:11" x14ac:dyDescent="0.25">
      <c r="A46" s="16"/>
      <c r="B46" s="193">
        <v>1</v>
      </c>
      <c r="C46" s="194"/>
      <c r="D46" s="194"/>
      <c r="E46" s="194"/>
      <c r="F46" s="195"/>
      <c r="G46" s="22">
        <v>2</v>
      </c>
      <c r="H46" s="22">
        <v>3</v>
      </c>
      <c r="I46" s="22">
        <v>5</v>
      </c>
      <c r="J46" s="22" t="s">
        <v>12</v>
      </c>
      <c r="K46" s="22" t="s">
        <v>13</v>
      </c>
    </row>
    <row r="47" spans="1:11" x14ac:dyDescent="0.25">
      <c r="A47" s="109"/>
      <c r="B47" s="40"/>
      <c r="C47" s="40"/>
      <c r="D47" s="40"/>
      <c r="E47" s="40"/>
      <c r="F47" s="40" t="s">
        <v>20</v>
      </c>
      <c r="G47" s="52">
        <v>3025007.87</v>
      </c>
      <c r="H47" s="43">
        <f>H48+H115</f>
        <v>3838650.05</v>
      </c>
      <c r="I47" s="41">
        <f>I48+I115</f>
        <v>9762031.9399999995</v>
      </c>
      <c r="J47" s="122">
        <f>I47/G47*100</f>
        <v>322.71096008751869</v>
      </c>
      <c r="K47" s="122">
        <f>I47/H47*100</f>
        <v>254.30898396169246</v>
      </c>
    </row>
    <row r="48" spans="1:11" x14ac:dyDescent="0.25">
      <c r="A48" s="109"/>
      <c r="B48" s="37">
        <v>3</v>
      </c>
      <c r="C48" s="37"/>
      <c r="D48" s="37"/>
      <c r="E48" s="37"/>
      <c r="F48" s="37" t="s">
        <v>3</v>
      </c>
      <c r="G48" s="51">
        <v>2727850.56</v>
      </c>
      <c r="H48" s="118">
        <v>3838650.05</v>
      </c>
      <c r="I48" s="42">
        <v>4085238.61</v>
      </c>
      <c r="J48" s="122">
        <f t="shared" ref="J48:J126" si="2">I48/G48*100</f>
        <v>149.7603523412954</v>
      </c>
      <c r="K48" s="122">
        <f t="shared" ref="K48:K111" si="3">I48/H48*100</f>
        <v>106.42383537931519</v>
      </c>
    </row>
    <row r="49" spans="1:11" x14ac:dyDescent="0.25">
      <c r="A49" s="109"/>
      <c r="B49" s="32"/>
      <c r="C49" s="32">
        <v>31</v>
      </c>
      <c r="D49" s="33"/>
      <c r="E49" s="33"/>
      <c r="F49" s="33" t="s">
        <v>4</v>
      </c>
      <c r="G49" s="50">
        <v>1981775.51</v>
      </c>
      <c r="H49" s="156">
        <v>2013247.08</v>
      </c>
      <c r="I49" s="47">
        <v>2726060.45</v>
      </c>
      <c r="J49" s="122">
        <f t="shared" si="2"/>
        <v>137.55647076292715</v>
      </c>
      <c r="K49" s="122">
        <f t="shared" si="3"/>
        <v>135.40615441995328</v>
      </c>
    </row>
    <row r="50" spans="1:11" x14ac:dyDescent="0.25">
      <c r="A50" s="53"/>
      <c r="B50" s="113"/>
      <c r="C50" s="113"/>
      <c r="D50" s="113">
        <v>311</v>
      </c>
      <c r="E50" s="113"/>
      <c r="F50" s="113" t="s">
        <v>16</v>
      </c>
      <c r="G50" s="119">
        <v>1638145.53</v>
      </c>
      <c r="H50" s="151">
        <v>1513247.08</v>
      </c>
      <c r="I50" s="46">
        <v>2249449.7400000002</v>
      </c>
      <c r="J50" s="122">
        <f t="shared" si="2"/>
        <v>137.31684388260669</v>
      </c>
      <c r="K50" s="122">
        <f t="shared" si="3"/>
        <v>148.6505257290832</v>
      </c>
    </row>
    <row r="51" spans="1:11" x14ac:dyDescent="0.25">
      <c r="A51" s="109"/>
      <c r="B51" s="103"/>
      <c r="C51" s="103"/>
      <c r="D51" s="103"/>
      <c r="E51" s="103">
        <v>3111</v>
      </c>
      <c r="F51" s="103" t="s">
        <v>17</v>
      </c>
      <c r="G51" s="119">
        <v>1632206.3</v>
      </c>
      <c r="H51" s="148">
        <v>1513247.08</v>
      </c>
      <c r="I51" s="111">
        <v>2249449.7400000002</v>
      </c>
      <c r="J51" s="122">
        <f t="shared" si="2"/>
        <v>137.81650885675421</v>
      </c>
      <c r="K51" s="122">
        <f t="shared" si="3"/>
        <v>148.6505257290832</v>
      </c>
    </row>
    <row r="52" spans="1:11" x14ac:dyDescent="0.25">
      <c r="A52" s="109"/>
      <c r="B52" s="113"/>
      <c r="C52" s="113"/>
      <c r="D52" s="113">
        <v>312</v>
      </c>
      <c r="E52" s="113"/>
      <c r="F52" s="113"/>
      <c r="G52" s="120">
        <v>73636.36</v>
      </c>
      <c r="H52" s="148">
        <v>0</v>
      </c>
      <c r="I52" s="121">
        <v>105457.27</v>
      </c>
      <c r="J52" s="122">
        <f t="shared" si="2"/>
        <v>143.21358361548562</v>
      </c>
      <c r="K52" s="122"/>
    </row>
    <row r="53" spans="1:11" x14ac:dyDescent="0.25">
      <c r="A53" s="109"/>
      <c r="B53" s="103"/>
      <c r="C53" s="103"/>
      <c r="D53" s="103"/>
      <c r="E53" s="103">
        <v>3121</v>
      </c>
      <c r="F53" s="103" t="s">
        <v>43</v>
      </c>
      <c r="G53" s="120">
        <v>73636.36</v>
      </c>
      <c r="H53" s="152">
        <v>100000</v>
      </c>
      <c r="I53" s="111">
        <v>105457.27</v>
      </c>
      <c r="J53" s="122">
        <f t="shared" si="2"/>
        <v>143.21358361548562</v>
      </c>
      <c r="K53" s="122">
        <f t="shared" si="3"/>
        <v>105.45727000000001</v>
      </c>
    </row>
    <row r="54" spans="1:11" x14ac:dyDescent="0.25">
      <c r="A54" s="109"/>
      <c r="B54" s="113"/>
      <c r="C54" s="113"/>
      <c r="D54" s="113">
        <v>313</v>
      </c>
      <c r="E54" s="113"/>
      <c r="F54" s="113" t="s">
        <v>44</v>
      </c>
      <c r="G54" s="120">
        <v>269993.62</v>
      </c>
      <c r="H54" s="148">
        <v>0</v>
      </c>
      <c r="I54" s="121">
        <v>371153.44</v>
      </c>
      <c r="J54" s="122">
        <f t="shared" si="2"/>
        <v>137.46748534280181</v>
      </c>
      <c r="K54" s="122"/>
    </row>
    <row r="55" spans="1:11" x14ac:dyDescent="0.25">
      <c r="A55" s="109"/>
      <c r="B55" s="103"/>
      <c r="C55" s="103"/>
      <c r="D55" s="103"/>
      <c r="E55" s="103">
        <v>3132</v>
      </c>
      <c r="F55" s="103" t="s">
        <v>45</v>
      </c>
      <c r="G55" s="152">
        <v>269993.62</v>
      </c>
      <c r="H55" s="152">
        <v>400000</v>
      </c>
      <c r="I55" s="111">
        <v>371153.44</v>
      </c>
      <c r="J55" s="122">
        <f t="shared" si="2"/>
        <v>137.46748534280181</v>
      </c>
      <c r="K55" s="122">
        <f t="shared" si="3"/>
        <v>92.788359999999997</v>
      </c>
    </row>
    <row r="56" spans="1:11" x14ac:dyDescent="0.25">
      <c r="A56" s="109"/>
      <c r="B56" s="103"/>
      <c r="C56" s="103"/>
      <c r="D56" s="103"/>
      <c r="E56" s="103">
        <v>3133</v>
      </c>
      <c r="F56" s="103" t="s">
        <v>46</v>
      </c>
      <c r="G56" s="110">
        <v>14.79</v>
      </c>
      <c r="H56" s="148">
        <v>0</v>
      </c>
      <c r="I56" s="111"/>
      <c r="J56" s="122"/>
      <c r="K56" s="122"/>
    </row>
    <row r="57" spans="1:11" x14ac:dyDescent="0.25">
      <c r="A57" s="109"/>
      <c r="B57" s="34"/>
      <c r="C57" s="35">
        <v>32</v>
      </c>
      <c r="D57" s="117"/>
      <c r="E57" s="117"/>
      <c r="F57" s="34" t="s">
        <v>9</v>
      </c>
      <c r="G57" s="50">
        <v>706765.41</v>
      </c>
      <c r="H57" s="156">
        <v>805520.64</v>
      </c>
      <c r="I57" s="47">
        <v>960999.49</v>
      </c>
      <c r="J57" s="122">
        <f t="shared" si="2"/>
        <v>135.97149441707964</v>
      </c>
      <c r="K57" s="122">
        <f t="shared" si="3"/>
        <v>119.30165935909476</v>
      </c>
    </row>
    <row r="58" spans="1:11" x14ac:dyDescent="0.25">
      <c r="A58" s="109"/>
      <c r="B58" s="113"/>
      <c r="C58" s="113"/>
      <c r="D58" s="113">
        <v>321</v>
      </c>
      <c r="E58" s="113"/>
      <c r="F58" s="113" t="s">
        <v>18</v>
      </c>
      <c r="G58" s="120">
        <v>174301.22</v>
      </c>
      <c r="H58" s="152">
        <v>312630.15999999997</v>
      </c>
      <c r="I58" s="121">
        <v>189220.46</v>
      </c>
      <c r="J58" s="122">
        <f t="shared" si="2"/>
        <v>108.55945816099279</v>
      </c>
      <c r="K58" s="122">
        <f t="shared" si="3"/>
        <v>60.525337670556169</v>
      </c>
    </row>
    <row r="59" spans="1:11" x14ac:dyDescent="0.25">
      <c r="A59" s="109"/>
      <c r="B59" s="103"/>
      <c r="C59" s="107"/>
      <c r="D59" s="103"/>
      <c r="E59" s="103">
        <v>3211</v>
      </c>
      <c r="F59" s="17" t="s">
        <v>19</v>
      </c>
      <c r="G59" s="110">
        <v>108678.27</v>
      </c>
      <c r="H59" s="152"/>
      <c r="I59" s="111">
        <v>127520.37</v>
      </c>
      <c r="J59" s="122">
        <f t="shared" si="2"/>
        <v>117.3375045443767</v>
      </c>
      <c r="K59" s="122"/>
    </row>
    <row r="60" spans="1:11" x14ac:dyDescent="0.25">
      <c r="A60" s="109"/>
      <c r="B60" s="103"/>
      <c r="C60" s="107"/>
      <c r="D60" s="104"/>
      <c r="E60" s="104">
        <v>3212</v>
      </c>
      <c r="F60" s="104" t="s">
        <v>47</v>
      </c>
      <c r="G60" s="110">
        <v>56250.39</v>
      </c>
      <c r="H60" s="152"/>
      <c r="I60" s="111">
        <v>57750.87</v>
      </c>
      <c r="J60" s="122">
        <f t="shared" si="2"/>
        <v>102.66750150532292</v>
      </c>
      <c r="K60" s="122"/>
    </row>
    <row r="61" spans="1:11" x14ac:dyDescent="0.25">
      <c r="A61" s="109"/>
      <c r="B61" s="103"/>
      <c r="C61" s="107"/>
      <c r="D61" s="104"/>
      <c r="E61" s="104">
        <v>3213</v>
      </c>
      <c r="F61" s="104" t="s">
        <v>48</v>
      </c>
      <c r="G61" s="110">
        <v>9372.56</v>
      </c>
      <c r="H61" s="152"/>
      <c r="I61" s="111">
        <v>3949.22</v>
      </c>
      <c r="J61" s="122">
        <f t="shared" si="2"/>
        <v>42.135979924374986</v>
      </c>
      <c r="K61" s="122"/>
    </row>
    <row r="62" spans="1:11" x14ac:dyDescent="0.25">
      <c r="A62" s="109"/>
      <c r="B62" s="103"/>
      <c r="C62" s="107"/>
      <c r="D62" s="104"/>
      <c r="E62" s="104">
        <v>3214</v>
      </c>
      <c r="F62" s="104" t="s">
        <v>49</v>
      </c>
      <c r="G62" s="110"/>
      <c r="H62" s="148"/>
      <c r="I62" s="111"/>
      <c r="J62" s="122">
        <v>0</v>
      </c>
      <c r="K62" s="122"/>
    </row>
    <row r="63" spans="1:11" x14ac:dyDescent="0.25">
      <c r="A63" s="109"/>
      <c r="B63" s="113"/>
      <c r="C63" s="114"/>
      <c r="D63" s="115">
        <v>322</v>
      </c>
      <c r="E63" s="115"/>
      <c r="F63" s="115" t="s">
        <v>86</v>
      </c>
      <c r="G63" s="120">
        <v>154267.87</v>
      </c>
      <c r="H63" s="152">
        <v>312630.15999999997</v>
      </c>
      <c r="I63" s="121">
        <v>196838.37</v>
      </c>
      <c r="J63" s="122">
        <f t="shared" si="2"/>
        <v>127.59518232798573</v>
      </c>
      <c r="K63" s="122">
        <f t="shared" si="3"/>
        <v>62.962053948985606</v>
      </c>
    </row>
    <row r="64" spans="1:11" x14ac:dyDescent="0.25">
      <c r="A64" s="109"/>
      <c r="B64" s="103"/>
      <c r="C64" s="107"/>
      <c r="D64" s="104"/>
      <c r="E64" s="104">
        <v>3221</v>
      </c>
      <c r="F64" s="104" t="s">
        <v>50</v>
      </c>
      <c r="G64" s="110">
        <v>31608.47</v>
      </c>
      <c r="H64" s="148"/>
      <c r="I64" s="111">
        <v>19762.78</v>
      </c>
      <c r="J64" s="122">
        <f t="shared" si="2"/>
        <v>62.523684316260798</v>
      </c>
      <c r="K64" s="122"/>
    </row>
    <row r="65" spans="1:11" x14ac:dyDescent="0.25">
      <c r="A65" s="109"/>
      <c r="B65" s="103"/>
      <c r="C65" s="107"/>
      <c r="D65" s="104"/>
      <c r="E65" s="104">
        <v>3223</v>
      </c>
      <c r="F65" s="104" t="s">
        <v>51</v>
      </c>
      <c r="G65" s="110">
        <v>14723.4</v>
      </c>
      <c r="H65" s="148"/>
      <c r="I65" s="111">
        <v>65552.22</v>
      </c>
      <c r="J65" s="122">
        <v>0</v>
      </c>
      <c r="K65" s="122"/>
    </row>
    <row r="66" spans="1:11" x14ac:dyDescent="0.25">
      <c r="A66" s="109"/>
      <c r="B66" s="103"/>
      <c r="C66" s="107"/>
      <c r="D66" s="104"/>
      <c r="E66" s="104">
        <v>3222</v>
      </c>
      <c r="F66" s="104" t="s">
        <v>194</v>
      </c>
      <c r="G66" s="110">
        <v>91558.24</v>
      </c>
      <c r="H66" s="148"/>
      <c r="I66" s="111">
        <v>95999.31</v>
      </c>
      <c r="J66" s="122">
        <f t="shared" si="2"/>
        <v>104.85054103268038</v>
      </c>
      <c r="K66" s="122"/>
    </row>
    <row r="67" spans="1:11" x14ac:dyDescent="0.25">
      <c r="A67" s="109"/>
      <c r="B67" s="103"/>
      <c r="C67" s="107"/>
      <c r="D67" s="104"/>
      <c r="E67" s="104">
        <v>3225</v>
      </c>
      <c r="F67" s="104" t="s">
        <v>77</v>
      </c>
      <c r="G67" s="110">
        <v>3173.18</v>
      </c>
      <c r="H67" s="148"/>
      <c r="I67" s="111">
        <v>4471.3500000000004</v>
      </c>
      <c r="J67" s="122">
        <f t="shared" si="2"/>
        <v>140.91069526468718</v>
      </c>
      <c r="K67" s="122"/>
    </row>
    <row r="68" spans="1:11" x14ac:dyDescent="0.25">
      <c r="A68" s="109"/>
      <c r="B68" s="103"/>
      <c r="C68" s="107"/>
      <c r="D68" s="104"/>
      <c r="E68" s="104">
        <v>3224</v>
      </c>
      <c r="F68" s="104" t="s">
        <v>52</v>
      </c>
      <c r="G68" s="110">
        <v>11475.1</v>
      </c>
      <c r="H68" s="148"/>
      <c r="I68" s="111">
        <v>1656.48</v>
      </c>
      <c r="J68" s="122">
        <f t="shared" si="2"/>
        <v>14.435429756603426</v>
      </c>
      <c r="K68" s="122"/>
    </row>
    <row r="69" spans="1:11" x14ac:dyDescent="0.25">
      <c r="A69" s="109"/>
      <c r="B69" s="103"/>
      <c r="C69" s="107"/>
      <c r="D69" s="104"/>
      <c r="E69" s="104">
        <v>3227</v>
      </c>
      <c r="F69" s="104" t="s">
        <v>53</v>
      </c>
      <c r="G69" s="110">
        <v>1729.48</v>
      </c>
      <c r="H69" s="148"/>
      <c r="I69" s="111">
        <v>12396.23</v>
      </c>
      <c r="J69" s="122">
        <f t="shared" si="2"/>
        <v>716.76052917639981</v>
      </c>
      <c r="K69" s="122"/>
    </row>
    <row r="70" spans="1:11" x14ac:dyDescent="0.25">
      <c r="A70" s="109"/>
      <c r="B70" s="113"/>
      <c r="C70" s="114"/>
      <c r="D70" s="115">
        <v>323</v>
      </c>
      <c r="E70" s="115"/>
      <c r="F70" s="115" t="s">
        <v>87</v>
      </c>
      <c r="G70" s="120">
        <v>282823.02</v>
      </c>
      <c r="H70" s="152">
        <v>312630.15999999997</v>
      </c>
      <c r="I70" s="121">
        <v>471873.22</v>
      </c>
      <c r="J70" s="122">
        <f t="shared" si="2"/>
        <v>166.84399310918889</v>
      </c>
      <c r="K70" s="122">
        <f t="shared" si="3"/>
        <v>150.9365635100593</v>
      </c>
    </row>
    <row r="71" spans="1:11" x14ac:dyDescent="0.25">
      <c r="A71" s="109"/>
      <c r="B71" s="103"/>
      <c r="C71" s="107"/>
      <c r="D71" s="104"/>
      <c r="E71" s="104">
        <v>3231</v>
      </c>
      <c r="F71" s="104" t="s">
        <v>54</v>
      </c>
      <c r="G71" s="110">
        <v>33523.72</v>
      </c>
      <c r="H71" s="148"/>
      <c r="I71" s="111">
        <v>31488</v>
      </c>
      <c r="J71" s="122">
        <f t="shared" si="2"/>
        <v>93.927523556454958</v>
      </c>
      <c r="K71" s="122"/>
    </row>
    <row r="72" spans="1:11" x14ac:dyDescent="0.25">
      <c r="A72" s="109"/>
      <c r="B72" s="103"/>
      <c r="C72" s="107"/>
      <c r="D72" s="104"/>
      <c r="E72" s="104">
        <v>3232</v>
      </c>
      <c r="F72" s="104" t="s">
        <v>55</v>
      </c>
      <c r="G72" s="110">
        <v>7341.75</v>
      </c>
      <c r="H72" s="148"/>
      <c r="I72" s="111">
        <v>8258.92</v>
      </c>
      <c r="J72" s="122">
        <f t="shared" si="2"/>
        <v>112.49252562399974</v>
      </c>
      <c r="K72" s="122"/>
    </row>
    <row r="73" spans="1:11" x14ac:dyDescent="0.25">
      <c r="A73" s="109"/>
      <c r="B73" s="103"/>
      <c r="C73" s="107"/>
      <c r="D73" s="104"/>
      <c r="E73" s="104">
        <v>3233</v>
      </c>
      <c r="F73" s="104" t="s">
        <v>56</v>
      </c>
      <c r="G73" s="110">
        <v>4256.09</v>
      </c>
      <c r="H73" s="148"/>
      <c r="I73" s="111">
        <v>2943.57</v>
      </c>
      <c r="J73" s="122">
        <f t="shared" si="2"/>
        <v>69.161366418473293</v>
      </c>
      <c r="K73" s="122"/>
    </row>
    <row r="74" spans="1:11" x14ac:dyDescent="0.25">
      <c r="A74" s="109"/>
      <c r="B74" s="103"/>
      <c r="C74" s="107"/>
      <c r="D74" s="104"/>
      <c r="E74" s="104">
        <v>3234</v>
      </c>
      <c r="F74" s="104" t="s">
        <v>57</v>
      </c>
      <c r="G74" s="110">
        <v>12526.26</v>
      </c>
      <c r="H74" s="148"/>
      <c r="I74" s="111">
        <v>11122.35</v>
      </c>
      <c r="J74" s="122">
        <f t="shared" si="2"/>
        <v>88.792265209248413</v>
      </c>
      <c r="K74" s="122"/>
    </row>
    <row r="75" spans="1:11" x14ac:dyDescent="0.25">
      <c r="A75" s="109"/>
      <c r="B75" s="103"/>
      <c r="C75" s="107"/>
      <c r="D75" s="104"/>
      <c r="E75" s="104">
        <v>3235</v>
      </c>
      <c r="F75" s="104" t="s">
        <v>58</v>
      </c>
      <c r="G75" s="110">
        <v>53142.06</v>
      </c>
      <c r="H75" s="148"/>
      <c r="I75" s="111">
        <v>160318.09</v>
      </c>
      <c r="J75" s="122">
        <f t="shared" si="2"/>
        <v>301.67835044407389</v>
      </c>
      <c r="K75" s="122"/>
    </row>
    <row r="76" spans="1:11" x14ac:dyDescent="0.25">
      <c r="A76" s="109"/>
      <c r="B76" s="103"/>
      <c r="C76" s="107"/>
      <c r="D76" s="104"/>
      <c r="E76" s="104">
        <v>3236</v>
      </c>
      <c r="F76" s="104" t="s">
        <v>78</v>
      </c>
      <c r="G76" s="110">
        <v>6963.75</v>
      </c>
      <c r="H76" s="148"/>
      <c r="I76" s="111">
        <v>7581.06</v>
      </c>
      <c r="J76" s="122">
        <f t="shared" si="2"/>
        <v>108.86462035541196</v>
      </c>
      <c r="K76" s="122"/>
    </row>
    <row r="77" spans="1:11" x14ac:dyDescent="0.25">
      <c r="A77" s="109"/>
      <c r="B77" s="103"/>
      <c r="C77" s="107"/>
      <c r="D77" s="104"/>
      <c r="E77" s="104">
        <v>3237</v>
      </c>
      <c r="F77" s="104" t="s">
        <v>59</v>
      </c>
      <c r="G77" s="110">
        <v>137028.10999999999</v>
      </c>
      <c r="H77" s="148"/>
      <c r="I77" s="111">
        <v>201100.49</v>
      </c>
      <c r="J77" s="122">
        <f t="shared" si="2"/>
        <v>146.75856654521471</v>
      </c>
      <c r="K77" s="122"/>
    </row>
    <row r="78" spans="1:11" x14ac:dyDescent="0.25">
      <c r="A78" s="109"/>
      <c r="B78" s="103"/>
      <c r="C78" s="107"/>
      <c r="D78" s="104"/>
      <c r="E78" s="104">
        <v>3238</v>
      </c>
      <c r="F78" s="104" t="s">
        <v>60</v>
      </c>
      <c r="G78" s="110">
        <v>9356.2999999999993</v>
      </c>
      <c r="H78" s="148"/>
      <c r="I78" s="111">
        <v>12438.93</v>
      </c>
      <c r="J78" s="122">
        <f t="shared" si="2"/>
        <v>132.94710515909068</v>
      </c>
      <c r="K78" s="122"/>
    </row>
    <row r="79" spans="1:11" x14ac:dyDescent="0.25">
      <c r="A79" s="109"/>
      <c r="B79" s="103"/>
      <c r="C79" s="107"/>
      <c r="D79" s="104"/>
      <c r="E79" s="104">
        <v>3239</v>
      </c>
      <c r="F79" s="104" t="s">
        <v>61</v>
      </c>
      <c r="G79" s="110">
        <v>18684.98</v>
      </c>
      <c r="H79" s="148"/>
      <c r="I79" s="111">
        <v>36621.81</v>
      </c>
      <c r="J79" s="122">
        <f t="shared" si="2"/>
        <v>195.99598179928478</v>
      </c>
      <c r="K79" s="122"/>
    </row>
    <row r="80" spans="1:11" x14ac:dyDescent="0.25">
      <c r="A80" s="109"/>
      <c r="B80" s="113"/>
      <c r="C80" s="114"/>
      <c r="D80" s="115">
        <v>329</v>
      </c>
      <c r="E80" s="115"/>
      <c r="F80" s="115" t="s">
        <v>85</v>
      </c>
      <c r="G80" s="120">
        <v>95373.3</v>
      </c>
      <c r="H80" s="152">
        <v>312630.15999999997</v>
      </c>
      <c r="I80" s="121">
        <v>103067.44</v>
      </c>
      <c r="J80" s="122">
        <f t="shared" si="2"/>
        <v>108.06739412393196</v>
      </c>
      <c r="K80" s="122">
        <f t="shared" si="3"/>
        <v>32.96784929515438</v>
      </c>
    </row>
    <row r="81" spans="1:11" x14ac:dyDescent="0.25">
      <c r="A81" s="109"/>
      <c r="B81" s="103"/>
      <c r="C81" s="107"/>
      <c r="D81" s="104"/>
      <c r="E81" s="104">
        <v>3291</v>
      </c>
      <c r="F81" s="104" t="s">
        <v>79</v>
      </c>
      <c r="G81" s="110">
        <v>0</v>
      </c>
      <c r="H81" s="148"/>
      <c r="I81" s="111">
        <v>200</v>
      </c>
      <c r="J81" s="122" t="e">
        <f t="shared" si="2"/>
        <v>#DIV/0!</v>
      </c>
      <c r="K81" s="122"/>
    </row>
    <row r="82" spans="1:11" x14ac:dyDescent="0.25">
      <c r="A82" s="109"/>
      <c r="B82" s="103"/>
      <c r="C82" s="107"/>
      <c r="D82" s="104"/>
      <c r="E82" s="104">
        <v>3292</v>
      </c>
      <c r="F82" s="104" t="s">
        <v>80</v>
      </c>
      <c r="G82" s="110">
        <v>509.65</v>
      </c>
      <c r="H82" s="148"/>
      <c r="I82" s="111">
        <v>4561</v>
      </c>
      <c r="J82" s="122">
        <v>0</v>
      </c>
      <c r="K82" s="122"/>
    </row>
    <row r="83" spans="1:11" x14ac:dyDescent="0.25">
      <c r="A83" s="109"/>
      <c r="B83" s="103"/>
      <c r="C83" s="107"/>
      <c r="D83" s="104"/>
      <c r="E83" s="104">
        <v>3293</v>
      </c>
      <c r="F83" s="104" t="s">
        <v>81</v>
      </c>
      <c r="G83" s="110">
        <v>11038.16</v>
      </c>
      <c r="H83" s="148"/>
      <c r="I83" s="111">
        <v>18426.63</v>
      </c>
      <c r="J83" s="122">
        <f t="shared" si="2"/>
        <v>166.93570305195794</v>
      </c>
      <c r="K83" s="122"/>
    </row>
    <row r="84" spans="1:11" x14ac:dyDescent="0.25">
      <c r="A84" s="109"/>
      <c r="B84" s="103"/>
      <c r="C84" s="107"/>
      <c r="D84" s="104"/>
      <c r="E84" s="104">
        <v>3294</v>
      </c>
      <c r="F84" s="104" t="s">
        <v>82</v>
      </c>
      <c r="G84" s="110">
        <v>789.27</v>
      </c>
      <c r="H84" s="148"/>
      <c r="I84" s="111">
        <v>954</v>
      </c>
      <c r="J84" s="122">
        <f t="shared" si="2"/>
        <v>120.87118476566954</v>
      </c>
      <c r="K84" s="122"/>
    </row>
    <row r="85" spans="1:11" x14ac:dyDescent="0.25">
      <c r="A85" s="109"/>
      <c r="B85" s="103"/>
      <c r="C85" s="107"/>
      <c r="D85" s="104"/>
      <c r="E85" s="104">
        <v>3295</v>
      </c>
      <c r="F85" s="104" t="s">
        <v>83</v>
      </c>
      <c r="G85" s="110">
        <v>4491.03</v>
      </c>
      <c r="H85" s="148"/>
      <c r="I85" s="111">
        <v>5877.91</v>
      </c>
      <c r="J85" s="122">
        <f t="shared" si="2"/>
        <v>130.88111190528679</v>
      </c>
      <c r="K85" s="122"/>
    </row>
    <row r="86" spans="1:11" x14ac:dyDescent="0.25">
      <c r="A86" s="109"/>
      <c r="B86" s="103"/>
      <c r="C86" s="107"/>
      <c r="D86" s="104"/>
      <c r="E86" s="104">
        <v>3296</v>
      </c>
      <c r="F86" s="104" t="s">
        <v>84</v>
      </c>
      <c r="G86" s="110"/>
      <c r="H86" s="148"/>
      <c r="I86" s="111"/>
      <c r="J86" s="122">
        <v>0</v>
      </c>
      <c r="K86" s="122"/>
    </row>
    <row r="87" spans="1:11" x14ac:dyDescent="0.25">
      <c r="A87" s="109"/>
      <c r="B87" s="103"/>
      <c r="C87" s="107"/>
      <c r="D87" s="104"/>
      <c r="E87" s="104">
        <v>3299</v>
      </c>
      <c r="F87" s="104" t="s">
        <v>85</v>
      </c>
      <c r="G87" s="110">
        <v>78545.19</v>
      </c>
      <c r="H87" s="148"/>
      <c r="I87" s="111">
        <v>73047.899999999994</v>
      </c>
      <c r="J87" s="122">
        <f t="shared" si="2"/>
        <v>93.001111844022518</v>
      </c>
      <c r="K87" s="122"/>
    </row>
    <row r="88" spans="1:11" x14ac:dyDescent="0.25">
      <c r="A88" s="109"/>
      <c r="B88" s="34"/>
      <c r="C88" s="35">
        <v>34</v>
      </c>
      <c r="D88" s="117"/>
      <c r="E88" s="117"/>
      <c r="F88" s="117" t="s">
        <v>75</v>
      </c>
      <c r="G88" s="50">
        <v>37757.57</v>
      </c>
      <c r="H88" s="149">
        <v>46056.94</v>
      </c>
      <c r="I88" s="47">
        <v>113247.11</v>
      </c>
      <c r="J88" s="122">
        <f t="shared" si="2"/>
        <v>299.93219902657933</v>
      </c>
      <c r="K88" s="122">
        <f t="shared" si="3"/>
        <v>245.88500668954558</v>
      </c>
    </row>
    <row r="89" spans="1:11" x14ac:dyDescent="0.25">
      <c r="A89" s="109"/>
      <c r="B89" s="34"/>
      <c r="C89" s="35"/>
      <c r="D89" s="117">
        <v>342</v>
      </c>
      <c r="E89" s="117"/>
      <c r="F89" s="117" t="s">
        <v>197</v>
      </c>
      <c r="G89" s="150">
        <v>37757.57</v>
      </c>
      <c r="H89" s="158"/>
      <c r="I89" s="126">
        <v>106998.59</v>
      </c>
      <c r="J89" s="122">
        <v>0</v>
      </c>
      <c r="K89" s="122"/>
    </row>
    <row r="90" spans="1:11" x14ac:dyDescent="0.25">
      <c r="A90" s="109"/>
      <c r="B90" s="34"/>
      <c r="C90" s="35"/>
      <c r="D90" s="117"/>
      <c r="E90" s="117">
        <v>3423</v>
      </c>
      <c r="F90" s="117" t="s">
        <v>198</v>
      </c>
      <c r="G90" s="150">
        <v>37757.57</v>
      </c>
      <c r="H90" s="158"/>
      <c r="I90" s="126">
        <v>106998.59</v>
      </c>
      <c r="J90" s="122">
        <v>0</v>
      </c>
      <c r="K90" s="122"/>
    </row>
    <row r="91" spans="1:11" x14ac:dyDescent="0.25">
      <c r="A91" s="109"/>
      <c r="B91" s="113"/>
      <c r="C91" s="114"/>
      <c r="D91" s="115">
        <v>343</v>
      </c>
      <c r="E91" s="115"/>
      <c r="F91" s="115" t="s">
        <v>88</v>
      </c>
      <c r="G91" s="120">
        <v>22777.33</v>
      </c>
      <c r="H91" s="152"/>
      <c r="I91" s="121">
        <v>6248.52</v>
      </c>
      <c r="J91" s="122">
        <f t="shared" si="2"/>
        <v>27.433066123202327</v>
      </c>
      <c r="K91" s="122"/>
    </row>
    <row r="92" spans="1:11" x14ac:dyDescent="0.25">
      <c r="A92" s="109"/>
      <c r="B92" s="103"/>
      <c r="C92" s="107"/>
      <c r="D92" s="104"/>
      <c r="E92" s="104">
        <v>3431</v>
      </c>
      <c r="F92" s="104" t="s">
        <v>89</v>
      </c>
      <c r="G92" s="110">
        <v>22414.91</v>
      </c>
      <c r="H92" s="148"/>
      <c r="I92" s="111">
        <v>5738.18</v>
      </c>
      <c r="J92" s="122">
        <f t="shared" si="2"/>
        <v>25.59983510975507</v>
      </c>
      <c r="K92" s="122"/>
    </row>
    <row r="93" spans="1:11" x14ac:dyDescent="0.25">
      <c r="B93" s="103"/>
      <c r="C93" s="107"/>
      <c r="D93" s="104"/>
      <c r="E93" s="104">
        <v>3432</v>
      </c>
      <c r="F93" s="104" t="s">
        <v>90</v>
      </c>
      <c r="G93" s="110">
        <v>0</v>
      </c>
      <c r="H93" s="148"/>
      <c r="I93" s="111">
        <v>0</v>
      </c>
      <c r="J93" s="122" t="e">
        <f t="shared" si="2"/>
        <v>#DIV/0!</v>
      </c>
      <c r="K93" s="122"/>
    </row>
    <row r="94" spans="1:11" x14ac:dyDescent="0.25">
      <c r="A94" s="109"/>
      <c r="B94" s="103"/>
      <c r="C94" s="107"/>
      <c r="D94" s="104"/>
      <c r="E94" s="104">
        <v>3433</v>
      </c>
      <c r="F94" s="104" t="s">
        <v>91</v>
      </c>
      <c r="G94" s="110">
        <v>362.42</v>
      </c>
      <c r="H94" s="148"/>
      <c r="I94" s="111">
        <v>510.34</v>
      </c>
      <c r="J94" s="122">
        <f t="shared" si="2"/>
        <v>140.81452458473592</v>
      </c>
      <c r="K94" s="122"/>
    </row>
    <row r="95" spans="1:11" x14ac:dyDescent="0.25">
      <c r="A95" s="109"/>
      <c r="B95" s="103"/>
      <c r="C95" s="107"/>
      <c r="D95" s="104"/>
      <c r="E95" s="104">
        <v>3434</v>
      </c>
      <c r="F95" s="104" t="s">
        <v>92</v>
      </c>
      <c r="G95" s="110"/>
      <c r="H95" s="148"/>
      <c r="I95" s="111"/>
      <c r="J95" s="122">
        <v>0</v>
      </c>
      <c r="K95" s="122"/>
    </row>
    <row r="96" spans="1:11" x14ac:dyDescent="0.25">
      <c r="A96" s="109"/>
      <c r="B96" s="103"/>
      <c r="C96" s="107">
        <v>35</v>
      </c>
      <c r="D96" s="104"/>
      <c r="E96" s="104"/>
      <c r="F96" s="104" t="s">
        <v>224</v>
      </c>
      <c r="G96" s="110"/>
      <c r="H96" s="148">
        <v>117474.35</v>
      </c>
      <c r="I96" s="111">
        <v>109211.69</v>
      </c>
      <c r="J96" s="122"/>
      <c r="K96" s="122">
        <f t="shared" si="3"/>
        <v>92.966413519206526</v>
      </c>
    </row>
    <row r="97" spans="1:11" x14ac:dyDescent="0.25">
      <c r="A97" s="109"/>
      <c r="B97" s="103"/>
      <c r="C97" s="107"/>
      <c r="D97" s="104"/>
      <c r="E97" s="104">
        <v>3522</v>
      </c>
      <c r="F97" s="104"/>
      <c r="G97" s="110"/>
      <c r="H97" s="148"/>
      <c r="I97" s="111">
        <v>16381.76</v>
      </c>
      <c r="J97" s="122"/>
      <c r="K97" s="122"/>
    </row>
    <row r="98" spans="1:11" x14ac:dyDescent="0.25">
      <c r="A98" s="109"/>
      <c r="B98" s="103"/>
      <c r="C98" s="107"/>
      <c r="D98" s="104"/>
      <c r="E98" s="104">
        <v>3531</v>
      </c>
      <c r="F98" s="104"/>
      <c r="G98" s="110"/>
      <c r="H98" s="148"/>
      <c r="I98" s="111">
        <v>92829.93</v>
      </c>
      <c r="J98" s="122"/>
      <c r="K98" s="122"/>
    </row>
    <row r="99" spans="1:11" x14ac:dyDescent="0.25">
      <c r="A99" s="109"/>
      <c r="B99" s="34"/>
      <c r="C99" s="35">
        <v>36</v>
      </c>
      <c r="D99" s="117"/>
      <c r="E99" s="117"/>
      <c r="F99" s="117" t="s">
        <v>196</v>
      </c>
      <c r="G99" s="44">
        <v>0</v>
      </c>
      <c r="H99" s="148"/>
      <c r="I99" s="45">
        <v>133942.22</v>
      </c>
      <c r="J99" s="122" t="e">
        <f t="shared" si="2"/>
        <v>#DIV/0!</v>
      </c>
      <c r="K99" s="122"/>
    </row>
    <row r="100" spans="1:11" x14ac:dyDescent="0.25">
      <c r="A100" s="109"/>
      <c r="B100" s="113"/>
      <c r="C100" s="114"/>
      <c r="D100" s="115">
        <v>362</v>
      </c>
      <c r="E100" s="115"/>
      <c r="F100" s="117" t="s">
        <v>195</v>
      </c>
      <c r="G100" s="120">
        <v>0</v>
      </c>
      <c r="H100" s="148"/>
      <c r="I100" s="121">
        <v>25256.6</v>
      </c>
      <c r="J100" s="122" t="e">
        <f t="shared" si="2"/>
        <v>#DIV/0!</v>
      </c>
      <c r="K100" s="122"/>
    </row>
    <row r="101" spans="1:11" x14ac:dyDescent="0.25">
      <c r="A101" s="109"/>
      <c r="B101" s="103"/>
      <c r="C101" s="107"/>
      <c r="D101" s="104"/>
      <c r="E101" s="104">
        <v>3621</v>
      </c>
      <c r="F101" s="117" t="s">
        <v>195</v>
      </c>
      <c r="G101" s="110">
        <v>0</v>
      </c>
      <c r="H101" s="149">
        <v>189838.18</v>
      </c>
      <c r="I101" s="111"/>
      <c r="J101" s="122" t="e">
        <f t="shared" si="2"/>
        <v>#DIV/0!</v>
      </c>
      <c r="K101" s="122">
        <f t="shared" si="3"/>
        <v>0</v>
      </c>
    </row>
    <row r="102" spans="1:11" x14ac:dyDescent="0.25">
      <c r="A102" s="109"/>
      <c r="B102" s="103"/>
      <c r="C102" s="107">
        <v>366</v>
      </c>
      <c r="D102" s="104"/>
      <c r="E102" s="104"/>
      <c r="F102" s="104" t="s">
        <v>38</v>
      </c>
      <c r="G102" s="110">
        <v>0</v>
      </c>
      <c r="H102" s="152"/>
      <c r="I102" s="111">
        <v>5874.5</v>
      </c>
      <c r="J102" s="122" t="e">
        <f t="shared" si="2"/>
        <v>#DIV/0!</v>
      </c>
      <c r="K102" s="122"/>
    </row>
    <row r="103" spans="1:11" x14ac:dyDescent="0.25">
      <c r="A103" s="109"/>
      <c r="B103" s="103"/>
      <c r="C103" s="107"/>
      <c r="D103" s="104"/>
      <c r="E103" s="104">
        <v>3661</v>
      </c>
      <c r="F103" s="104" t="s">
        <v>38</v>
      </c>
      <c r="G103" s="110"/>
      <c r="H103" s="148"/>
      <c r="I103" s="111">
        <v>5874.5</v>
      </c>
      <c r="J103" s="122"/>
      <c r="K103" s="122"/>
    </row>
    <row r="104" spans="1:11" x14ac:dyDescent="0.25">
      <c r="A104" s="109"/>
      <c r="B104" s="103"/>
      <c r="C104" s="107">
        <v>368</v>
      </c>
      <c r="D104" s="104"/>
      <c r="E104" s="104"/>
      <c r="F104" s="104" t="s">
        <v>123</v>
      </c>
      <c r="G104" s="110"/>
      <c r="H104" s="148"/>
      <c r="I104" s="111">
        <v>33288.83</v>
      </c>
      <c r="J104" s="122"/>
      <c r="K104" s="122"/>
    </row>
    <row r="105" spans="1:11" x14ac:dyDescent="0.25">
      <c r="A105" s="109"/>
      <c r="B105" s="103"/>
      <c r="C105" s="107"/>
      <c r="D105" s="104"/>
      <c r="E105" s="104">
        <v>3681</v>
      </c>
      <c r="F105" s="104" t="s">
        <v>123</v>
      </c>
      <c r="G105" s="110"/>
      <c r="H105" s="148"/>
      <c r="I105" s="111">
        <v>333288.83</v>
      </c>
      <c r="J105" s="122"/>
      <c r="K105" s="122"/>
    </row>
    <row r="106" spans="1:11" x14ac:dyDescent="0.25">
      <c r="A106" s="109"/>
      <c r="B106" s="103"/>
      <c r="C106" s="107">
        <v>369</v>
      </c>
      <c r="D106" s="104"/>
      <c r="E106" s="104"/>
      <c r="F106" s="104"/>
      <c r="G106" s="110"/>
      <c r="H106" s="148"/>
      <c r="I106" s="111">
        <v>69522.289999999994</v>
      </c>
      <c r="J106" s="122"/>
      <c r="K106" s="122"/>
    </row>
    <row r="107" spans="1:11" x14ac:dyDescent="0.25">
      <c r="A107" s="109"/>
      <c r="B107" s="103"/>
      <c r="C107" s="107"/>
      <c r="D107" s="104"/>
      <c r="E107" s="104">
        <v>3691</v>
      </c>
      <c r="F107" s="104"/>
      <c r="G107" s="110"/>
      <c r="H107" s="148"/>
      <c r="I107" s="111">
        <v>9587.27</v>
      </c>
      <c r="J107" s="122"/>
      <c r="K107" s="122"/>
    </row>
    <row r="108" spans="1:11" x14ac:dyDescent="0.25">
      <c r="A108" s="109"/>
      <c r="B108" s="103"/>
      <c r="C108" s="107"/>
      <c r="D108" s="104"/>
      <c r="E108" s="104">
        <v>3692</v>
      </c>
      <c r="F108" s="104"/>
      <c r="G108" s="110"/>
      <c r="H108" s="148">
        <v>0</v>
      </c>
      <c r="I108" s="111">
        <v>841.06</v>
      </c>
      <c r="J108" s="122"/>
      <c r="K108" s="122"/>
    </row>
    <row r="109" spans="1:11" x14ac:dyDescent="0.25">
      <c r="A109" s="109"/>
      <c r="B109" s="103"/>
      <c r="C109" s="107"/>
      <c r="D109" s="104"/>
      <c r="E109" s="104">
        <v>3693</v>
      </c>
      <c r="F109" s="104"/>
      <c r="G109" s="110"/>
      <c r="H109" s="148">
        <v>0</v>
      </c>
      <c r="I109" s="111">
        <v>54327.95</v>
      </c>
      <c r="J109" s="122"/>
      <c r="K109" s="122"/>
    </row>
    <row r="110" spans="1:11" x14ac:dyDescent="0.25">
      <c r="A110" s="109"/>
      <c r="B110" s="103"/>
      <c r="C110" s="107"/>
      <c r="D110" s="104"/>
      <c r="E110" s="104">
        <v>3694</v>
      </c>
      <c r="F110" s="104"/>
      <c r="G110" s="110"/>
      <c r="H110" s="148">
        <v>0</v>
      </c>
      <c r="I110" s="111">
        <v>4766.01</v>
      </c>
      <c r="J110" s="122"/>
      <c r="K110" s="122"/>
    </row>
    <row r="111" spans="1:11" x14ac:dyDescent="0.25">
      <c r="A111" s="109"/>
      <c r="B111" s="103"/>
      <c r="C111" s="107">
        <v>38</v>
      </c>
      <c r="D111" s="104"/>
      <c r="E111" s="104"/>
      <c r="F111" s="104" t="s">
        <v>199</v>
      </c>
      <c r="G111" s="110">
        <v>1552.07</v>
      </c>
      <c r="H111" s="149">
        <v>43994.75</v>
      </c>
      <c r="I111" s="127">
        <v>41477.65</v>
      </c>
      <c r="J111" s="122">
        <v>0</v>
      </c>
      <c r="K111" s="122">
        <f t="shared" si="3"/>
        <v>94.278635519010791</v>
      </c>
    </row>
    <row r="112" spans="1:11" x14ac:dyDescent="0.25">
      <c r="A112" s="109"/>
      <c r="B112" s="103"/>
      <c r="C112" s="107"/>
      <c r="D112" s="104">
        <v>381</v>
      </c>
      <c r="E112" s="104"/>
      <c r="F112" s="104" t="s">
        <v>40</v>
      </c>
      <c r="G112" s="110">
        <v>1552.07</v>
      </c>
      <c r="H112" s="148"/>
      <c r="I112" s="127">
        <v>41477.65</v>
      </c>
      <c r="J112" s="122">
        <v>0</v>
      </c>
      <c r="K112" s="122"/>
    </row>
    <row r="113" spans="1:11" x14ac:dyDescent="0.25">
      <c r="A113" s="109"/>
      <c r="B113" s="103"/>
      <c r="C113" s="107"/>
      <c r="D113" s="104"/>
      <c r="E113" s="104">
        <v>3812</v>
      </c>
      <c r="F113" s="104" t="s">
        <v>95</v>
      </c>
      <c r="G113" s="110">
        <v>1552.07</v>
      </c>
      <c r="H113" s="148">
        <v>1561.5</v>
      </c>
      <c r="I113" s="111">
        <v>1561.49</v>
      </c>
      <c r="J113" s="122">
        <v>0</v>
      </c>
      <c r="K113" s="122">
        <f t="shared" ref="K113:K129" si="4">I113/H113*100</f>
        <v>99.999359590137686</v>
      </c>
    </row>
    <row r="114" spans="1:11" x14ac:dyDescent="0.25">
      <c r="A114" s="109"/>
      <c r="B114" s="103"/>
      <c r="C114" s="107"/>
      <c r="D114" s="104"/>
      <c r="E114" s="104">
        <v>3813</v>
      </c>
      <c r="F114" s="104" t="s">
        <v>245</v>
      </c>
      <c r="G114" s="110"/>
      <c r="H114" s="148"/>
      <c r="I114" s="111">
        <v>34183.72</v>
      </c>
      <c r="J114" s="122"/>
      <c r="K114" s="122"/>
    </row>
    <row r="115" spans="1:11" x14ac:dyDescent="0.25">
      <c r="A115" s="109"/>
      <c r="B115" s="38">
        <v>4</v>
      </c>
      <c r="C115" s="38"/>
      <c r="D115" s="38"/>
      <c r="E115" s="38"/>
      <c r="F115" s="39" t="s">
        <v>5</v>
      </c>
      <c r="G115" s="51">
        <v>9671813.8200000003</v>
      </c>
      <c r="H115" s="148"/>
      <c r="I115" s="42">
        <v>5676793.3300000001</v>
      </c>
      <c r="J115" s="122">
        <f t="shared" si="2"/>
        <v>58.694195687071236</v>
      </c>
      <c r="K115" s="122"/>
    </row>
    <row r="116" spans="1:11" x14ac:dyDescent="0.25">
      <c r="A116" s="109"/>
      <c r="B116" s="33"/>
      <c r="C116" s="32">
        <v>42</v>
      </c>
      <c r="D116" s="33"/>
      <c r="E116" s="33"/>
      <c r="F116" s="36" t="s">
        <v>64</v>
      </c>
      <c r="G116" s="50">
        <v>174030.18</v>
      </c>
      <c r="H116" s="148"/>
      <c r="I116" s="47">
        <v>738668.75</v>
      </c>
      <c r="J116" s="122">
        <f t="shared" si="2"/>
        <v>424.44865022836842</v>
      </c>
      <c r="K116" s="122"/>
    </row>
    <row r="117" spans="1:11" x14ac:dyDescent="0.25">
      <c r="A117" s="109"/>
      <c r="B117" s="116"/>
      <c r="C117" s="116"/>
      <c r="D117" s="113">
        <v>422</v>
      </c>
      <c r="E117" s="113"/>
      <c r="F117" s="113" t="s">
        <v>65</v>
      </c>
      <c r="G117" s="120">
        <v>91662.58</v>
      </c>
      <c r="H117" s="148"/>
      <c r="I117" s="121">
        <v>736818.67</v>
      </c>
      <c r="J117" s="122">
        <f t="shared" si="2"/>
        <v>803.83802201509059</v>
      </c>
      <c r="K117" s="122"/>
    </row>
    <row r="118" spans="1:11" x14ac:dyDescent="0.25">
      <c r="A118" s="109"/>
      <c r="B118" s="116"/>
      <c r="C118" s="116"/>
      <c r="D118" s="113"/>
      <c r="E118" s="113">
        <v>4227</v>
      </c>
      <c r="F118" s="113"/>
      <c r="G118" s="120">
        <v>88079.84</v>
      </c>
      <c r="H118" s="148"/>
      <c r="I118" s="121">
        <v>0</v>
      </c>
      <c r="J118" s="122">
        <v>0</v>
      </c>
      <c r="K118" s="122"/>
    </row>
    <row r="119" spans="1:11" x14ac:dyDescent="0.25">
      <c r="A119" s="109"/>
      <c r="B119" s="105"/>
      <c r="C119" s="105"/>
      <c r="D119" s="103"/>
      <c r="E119" s="103">
        <v>4221</v>
      </c>
      <c r="F119" s="103" t="s">
        <v>63</v>
      </c>
      <c r="G119" s="110">
        <v>1173.79</v>
      </c>
      <c r="H119" s="148"/>
      <c r="I119" s="111">
        <v>589117.24</v>
      </c>
      <c r="J119" s="122">
        <f t="shared" si="2"/>
        <v>50189.321769652153</v>
      </c>
      <c r="K119" s="122"/>
    </row>
    <row r="120" spans="1:11" x14ac:dyDescent="0.25">
      <c r="A120" s="109"/>
      <c r="B120" s="105"/>
      <c r="C120" s="105"/>
      <c r="D120" s="103"/>
      <c r="E120" s="103">
        <v>4225</v>
      </c>
      <c r="F120" s="103" t="s">
        <v>246</v>
      </c>
      <c r="G120" s="110"/>
      <c r="H120" s="148"/>
      <c r="I120" s="111">
        <v>29498.93</v>
      </c>
      <c r="J120" s="122"/>
      <c r="K120" s="122"/>
    </row>
    <row r="121" spans="1:11" x14ac:dyDescent="0.25">
      <c r="A121" s="109"/>
      <c r="B121" s="105"/>
      <c r="C121" s="105"/>
      <c r="D121" s="103"/>
      <c r="E121" s="103">
        <v>4226</v>
      </c>
      <c r="F121" s="103" t="s">
        <v>247</v>
      </c>
      <c r="G121" s="110"/>
      <c r="H121" s="132"/>
      <c r="I121" s="111">
        <v>38525</v>
      </c>
      <c r="J121" s="122"/>
      <c r="K121" s="122"/>
    </row>
    <row r="122" spans="1:11" x14ac:dyDescent="0.25">
      <c r="A122" s="109"/>
      <c r="B122" s="105"/>
      <c r="C122" s="105"/>
      <c r="D122" s="103"/>
      <c r="E122" s="103">
        <v>4227</v>
      </c>
      <c r="F122" s="103" t="s">
        <v>248</v>
      </c>
      <c r="G122" s="110"/>
      <c r="H122" s="149">
        <v>986183.35</v>
      </c>
      <c r="I122" s="111">
        <v>79677.5</v>
      </c>
      <c r="J122" s="122"/>
      <c r="K122" s="122">
        <f t="shared" si="4"/>
        <v>8.0793799651961269</v>
      </c>
    </row>
    <row r="123" spans="1:11" x14ac:dyDescent="0.25">
      <c r="A123" s="109"/>
      <c r="B123" s="105"/>
      <c r="C123" s="105"/>
      <c r="D123" s="103">
        <v>423</v>
      </c>
      <c r="E123" s="103"/>
      <c r="F123" s="103" t="s">
        <v>249</v>
      </c>
      <c r="G123" s="110">
        <v>81480</v>
      </c>
      <c r="H123" s="152"/>
      <c r="I123" s="111"/>
      <c r="J123" s="122">
        <v>0</v>
      </c>
      <c r="K123" s="122"/>
    </row>
    <row r="124" spans="1:11" x14ac:dyDescent="0.25">
      <c r="A124" s="109"/>
      <c r="B124" s="105"/>
      <c r="C124" s="105"/>
      <c r="D124" s="103"/>
      <c r="E124" s="103">
        <v>4231</v>
      </c>
      <c r="F124" s="103" t="s">
        <v>200</v>
      </c>
      <c r="G124" s="148">
        <v>81480</v>
      </c>
      <c r="H124" s="152"/>
      <c r="I124" s="111"/>
      <c r="J124" s="122">
        <v>0</v>
      </c>
      <c r="K124" s="122"/>
    </row>
    <row r="125" spans="1:11" x14ac:dyDescent="0.25">
      <c r="A125" s="109"/>
      <c r="B125" s="116"/>
      <c r="C125" s="116"/>
      <c r="D125" s="113">
        <v>424</v>
      </c>
      <c r="E125" s="113"/>
      <c r="F125" s="113" t="s">
        <v>66</v>
      </c>
      <c r="G125" s="120">
        <v>887.6</v>
      </c>
      <c r="H125" s="148"/>
      <c r="I125" s="121">
        <v>1850.08</v>
      </c>
      <c r="J125" s="122">
        <f t="shared" si="2"/>
        <v>208.43623253717891</v>
      </c>
      <c r="K125" s="122"/>
    </row>
    <row r="126" spans="1:11" x14ac:dyDescent="0.25">
      <c r="A126" s="109"/>
      <c r="B126" s="105"/>
      <c r="C126" s="105"/>
      <c r="D126" s="103"/>
      <c r="E126" s="103">
        <v>4241</v>
      </c>
      <c r="F126" s="103" t="s">
        <v>62</v>
      </c>
      <c r="G126" s="110">
        <v>887.6</v>
      </c>
      <c r="H126" s="148"/>
      <c r="I126" s="111">
        <v>1850.08</v>
      </c>
      <c r="J126" s="122">
        <f t="shared" si="2"/>
        <v>208.43623253717891</v>
      </c>
      <c r="K126" s="122"/>
    </row>
    <row r="127" spans="1:11" x14ac:dyDescent="0.25">
      <c r="A127" s="109"/>
      <c r="B127" s="130"/>
      <c r="C127" s="130">
        <v>45</v>
      </c>
      <c r="D127" s="103"/>
      <c r="E127" s="103"/>
      <c r="F127" s="103"/>
      <c r="G127" s="154">
        <v>9497783.6400000006</v>
      </c>
      <c r="H127" s="158">
        <v>3608195.25</v>
      </c>
      <c r="I127" s="127">
        <v>4938124.58</v>
      </c>
      <c r="J127" s="122">
        <v>0</v>
      </c>
      <c r="K127" s="122">
        <f t="shared" si="4"/>
        <v>136.85857438008654</v>
      </c>
    </row>
    <row r="128" spans="1:11" x14ac:dyDescent="0.25">
      <c r="B128" s="129"/>
      <c r="C128" s="129"/>
      <c r="D128" s="129">
        <v>451</v>
      </c>
      <c r="E128" s="129"/>
      <c r="F128" s="129"/>
      <c r="G128" s="148">
        <v>9497783.6400000006</v>
      </c>
      <c r="H128" s="149">
        <v>3608195.25</v>
      </c>
      <c r="I128" s="136">
        <v>4938124.58</v>
      </c>
      <c r="J128" s="122">
        <v>0</v>
      </c>
      <c r="K128" s="122">
        <f t="shared" si="4"/>
        <v>136.85857438008654</v>
      </c>
    </row>
    <row r="129" spans="2:11" x14ac:dyDescent="0.25">
      <c r="B129" s="129"/>
      <c r="C129" s="129"/>
      <c r="D129" s="129"/>
      <c r="E129" s="129">
        <v>4511</v>
      </c>
      <c r="F129" s="129"/>
      <c r="G129" s="148">
        <v>9497783.6400000006</v>
      </c>
      <c r="H129" s="149">
        <v>3608195.25</v>
      </c>
      <c r="I129" s="158">
        <v>4938124.58</v>
      </c>
      <c r="J129" s="122">
        <v>0</v>
      </c>
      <c r="K129" s="122">
        <f t="shared" si="4"/>
        <v>136.85857438008654</v>
      </c>
    </row>
    <row r="130" spans="2:11" x14ac:dyDescent="0.25">
      <c r="G130" s="157"/>
      <c r="H130" s="155"/>
      <c r="I130" s="157"/>
    </row>
    <row r="131" spans="2:11" x14ac:dyDescent="0.25">
      <c r="G131" s="157"/>
      <c r="H131" s="155"/>
      <c r="I131" s="157"/>
    </row>
    <row r="132" spans="2:11" x14ac:dyDescent="0.25">
      <c r="G132" s="157"/>
      <c r="H132" s="155"/>
      <c r="I132" s="157"/>
    </row>
    <row r="133" spans="2:11" x14ac:dyDescent="0.25">
      <c r="G133" s="157"/>
      <c r="H133" s="155"/>
      <c r="I133" s="157"/>
    </row>
    <row r="134" spans="2:11" x14ac:dyDescent="0.25">
      <c r="G134" s="157"/>
      <c r="H134" s="155"/>
      <c r="I134" s="157"/>
    </row>
    <row r="135" spans="2:11" x14ac:dyDescent="0.25">
      <c r="G135" s="157"/>
      <c r="H135" s="155"/>
      <c r="I135" s="157"/>
    </row>
    <row r="136" spans="2:11" x14ac:dyDescent="0.25">
      <c r="G136" s="157"/>
      <c r="H136" s="155"/>
      <c r="I136" s="157"/>
    </row>
    <row r="137" spans="2:11" x14ac:dyDescent="0.25">
      <c r="G137" s="157"/>
      <c r="H137" s="155"/>
      <c r="I137" s="157"/>
    </row>
    <row r="138" spans="2:11" x14ac:dyDescent="0.25">
      <c r="G138" s="157"/>
      <c r="H138" s="157"/>
      <c r="I138" s="157"/>
    </row>
  </sheetData>
  <mergeCells count="7">
    <mergeCell ref="B45:F45"/>
    <mergeCell ref="B46:F46"/>
    <mergeCell ref="B5:K5"/>
    <mergeCell ref="B3:K3"/>
    <mergeCell ref="B9:F9"/>
    <mergeCell ref="B10:F10"/>
    <mergeCell ref="B7:K7"/>
  </mergeCells>
  <pageMargins left="0.7" right="0.7" top="0.75" bottom="0.75" header="0.3" footer="0.3"/>
  <pageSetup paperSize="9" scale="68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M30"/>
  <sheetViews>
    <sheetView topLeftCell="A2" workbookViewId="0">
      <selection activeCell="G32" sqref="G32"/>
    </sheetView>
  </sheetViews>
  <sheetFormatPr defaultRowHeight="15" x14ac:dyDescent="0.25"/>
  <cols>
    <col min="2" max="2" width="37.7109375" customWidth="1"/>
    <col min="3" max="5" width="25.28515625" customWidth="1"/>
    <col min="6" max="6" width="17.85546875" customWidth="1"/>
    <col min="7" max="7" width="15.7109375" customWidth="1"/>
    <col min="11" max="11" width="13.7109375" customWidth="1"/>
  </cols>
  <sheetData>
    <row r="1" spans="1:13" x14ac:dyDescent="0.25">
      <c r="A1" s="60"/>
      <c r="B1" s="60"/>
    </row>
    <row r="2" spans="1:13" ht="18" x14ac:dyDescent="0.25">
      <c r="B2" s="2"/>
      <c r="C2" s="2"/>
      <c r="D2" s="2"/>
      <c r="E2" s="3"/>
      <c r="F2" s="3"/>
      <c r="G2" s="3"/>
    </row>
    <row r="3" spans="1:13" ht="15.75" customHeight="1" x14ac:dyDescent="0.25">
      <c r="B3" s="166" t="s">
        <v>21</v>
      </c>
      <c r="C3" s="166"/>
      <c r="D3" s="166"/>
      <c r="E3" s="166"/>
      <c r="F3" s="166"/>
      <c r="G3" s="166"/>
    </row>
    <row r="4" spans="1:13" ht="18" x14ac:dyDescent="0.25">
      <c r="B4" s="2"/>
      <c r="C4" s="2"/>
      <c r="D4" s="2"/>
      <c r="E4" s="3"/>
      <c r="F4" s="3"/>
      <c r="G4" s="3"/>
    </row>
    <row r="5" spans="1:13" ht="31.5" customHeight="1" x14ac:dyDescent="0.25">
      <c r="B5" s="21" t="s">
        <v>6</v>
      </c>
      <c r="C5" s="21" t="s">
        <v>235</v>
      </c>
      <c r="D5" s="21" t="s">
        <v>219</v>
      </c>
      <c r="E5" s="21" t="s">
        <v>220</v>
      </c>
      <c r="F5" s="21" t="s">
        <v>10</v>
      </c>
      <c r="G5" s="21" t="s">
        <v>22</v>
      </c>
    </row>
    <row r="6" spans="1:13" s="16" customFormat="1" ht="11.25" x14ac:dyDescent="0.2">
      <c r="B6" s="22">
        <v>1</v>
      </c>
      <c r="C6" s="22">
        <v>2</v>
      </c>
      <c r="D6" s="22">
        <v>3</v>
      </c>
      <c r="E6" s="22">
        <v>5</v>
      </c>
      <c r="F6" s="22" t="s">
        <v>12</v>
      </c>
      <c r="G6" s="22" t="s">
        <v>187</v>
      </c>
    </row>
    <row r="7" spans="1:13" ht="15.75" customHeight="1" x14ac:dyDescent="0.25">
      <c r="B7" s="40" t="s">
        <v>7</v>
      </c>
      <c r="C7" s="52">
        <f>C8+C17</f>
        <v>12791625.800000001</v>
      </c>
      <c r="D7" s="56">
        <f>D8+D17</f>
        <v>8673208.5100000016</v>
      </c>
      <c r="E7" s="41">
        <f>E8+E17</f>
        <v>10624730.18</v>
      </c>
      <c r="F7" s="55">
        <f>E7/C7*100</f>
        <v>83.0600452680534</v>
      </c>
      <c r="G7" s="55">
        <f t="shared" ref="G7:G14" si="0">IFERROR(E7/D7*100,"")</f>
        <v>122.50057366601921</v>
      </c>
    </row>
    <row r="8" spans="1:13" ht="15.75" customHeight="1" x14ac:dyDescent="0.25">
      <c r="B8" s="54" t="s">
        <v>67</v>
      </c>
      <c r="C8" s="26">
        <f>C9+C10+C11+C15+C14+C13+C12</f>
        <v>2850562.21</v>
      </c>
      <c r="D8" s="26">
        <v>2581100.2000000002</v>
      </c>
      <c r="E8" s="57">
        <f>E9+E10+E11+E15+E16+E14</f>
        <v>2985604.0300000003</v>
      </c>
      <c r="F8" s="94">
        <f t="shared" ref="F8:F25" si="1">E8/C8*100</f>
        <v>104.73737494751958</v>
      </c>
      <c r="G8" s="58">
        <f t="shared" si="0"/>
        <v>115.67176005022975</v>
      </c>
    </row>
    <row r="9" spans="1:13" x14ac:dyDescent="0.25">
      <c r="B9" s="5" t="s">
        <v>70</v>
      </c>
      <c r="C9" s="111">
        <v>1954372.21</v>
      </c>
      <c r="D9" s="24">
        <v>2136017.44</v>
      </c>
      <c r="E9" s="25">
        <v>2726060.45</v>
      </c>
      <c r="F9" s="94">
        <f t="shared" si="1"/>
        <v>139.48522374865328</v>
      </c>
      <c r="G9" s="134">
        <f t="shared" si="0"/>
        <v>127.62351088294486</v>
      </c>
    </row>
    <row r="10" spans="1:13" x14ac:dyDescent="0.25">
      <c r="B10" s="18" t="s">
        <v>68</v>
      </c>
      <c r="C10" s="111">
        <v>791032.17</v>
      </c>
      <c r="D10" s="24">
        <v>402760.32</v>
      </c>
      <c r="E10" s="25">
        <v>255717.84</v>
      </c>
      <c r="F10" s="94">
        <f t="shared" si="1"/>
        <v>32.327110033969916</v>
      </c>
      <c r="G10" s="134">
        <f t="shared" si="0"/>
        <v>63.491319105119395</v>
      </c>
    </row>
    <row r="11" spans="1:13" x14ac:dyDescent="0.25">
      <c r="A11" s="96"/>
      <c r="B11" s="18" t="s">
        <v>69</v>
      </c>
      <c r="C11" s="111">
        <v>10613.74</v>
      </c>
      <c r="D11" s="24">
        <v>40056.94</v>
      </c>
      <c r="E11" s="25">
        <v>2264.25</v>
      </c>
      <c r="F11" s="94">
        <f t="shared" si="1"/>
        <v>21.333196403906634</v>
      </c>
      <c r="G11" s="134">
        <f t="shared" si="0"/>
        <v>5.6525785544277714</v>
      </c>
    </row>
    <row r="12" spans="1:13" s="102" customFormat="1" x14ac:dyDescent="0.25">
      <c r="B12" s="108" t="s">
        <v>221</v>
      </c>
      <c r="C12" s="110">
        <v>0</v>
      </c>
      <c r="D12" s="110">
        <v>0</v>
      </c>
      <c r="E12" s="111">
        <v>0</v>
      </c>
      <c r="F12" s="125">
        <v>0</v>
      </c>
      <c r="G12" s="134">
        <v>0</v>
      </c>
    </row>
    <row r="13" spans="1:13" s="102" customFormat="1" x14ac:dyDescent="0.25">
      <c r="B13" s="108" t="s">
        <v>239</v>
      </c>
      <c r="C13" s="110">
        <v>0</v>
      </c>
      <c r="D13" s="110">
        <v>0</v>
      </c>
      <c r="E13" s="111">
        <v>0</v>
      </c>
      <c r="F13" s="125">
        <v>0</v>
      </c>
      <c r="G13" s="134">
        <v>0</v>
      </c>
    </row>
    <row r="14" spans="1:13" s="102" customFormat="1" x14ac:dyDescent="0.25">
      <c r="B14" s="108" t="s">
        <v>73</v>
      </c>
      <c r="C14" s="110">
        <v>0</v>
      </c>
      <c r="D14" s="110">
        <v>1561.5</v>
      </c>
      <c r="E14" s="111">
        <v>1561.49</v>
      </c>
      <c r="F14" s="125">
        <v>0</v>
      </c>
      <c r="G14" s="134">
        <f t="shared" si="0"/>
        <v>99.999359590137686</v>
      </c>
    </row>
    <row r="15" spans="1:13" x14ac:dyDescent="0.25">
      <c r="A15" s="96"/>
      <c r="B15" s="99" t="s">
        <v>71</v>
      </c>
      <c r="C15" s="111">
        <v>94544.09</v>
      </c>
      <c r="D15" s="24">
        <v>0</v>
      </c>
      <c r="E15" s="25">
        <v>0</v>
      </c>
      <c r="F15" s="94">
        <v>0</v>
      </c>
      <c r="G15" s="134">
        <v>0</v>
      </c>
      <c r="J15" s="135"/>
      <c r="K15" s="135"/>
      <c r="L15" s="135"/>
      <c r="M15" s="135"/>
    </row>
    <row r="16" spans="1:13" ht="25.5" x14ac:dyDescent="0.25">
      <c r="A16" s="96"/>
      <c r="B16" s="101" t="s">
        <v>186</v>
      </c>
      <c r="C16" s="24">
        <v>0</v>
      </c>
      <c r="D16" s="24">
        <v>0</v>
      </c>
      <c r="E16" s="25">
        <v>0</v>
      </c>
      <c r="F16" s="94">
        <v>0</v>
      </c>
      <c r="G16" s="134">
        <v>0</v>
      </c>
      <c r="J16" s="135"/>
      <c r="K16" s="135"/>
      <c r="L16" s="135"/>
      <c r="M16" s="135"/>
    </row>
    <row r="17" spans="1:13" x14ac:dyDescent="0.25">
      <c r="A17" s="96"/>
      <c r="B17" s="100" t="s">
        <v>72</v>
      </c>
      <c r="C17" s="59">
        <f>C18+C19+C20+C21+C22+C23+C24+C25+C26</f>
        <v>9941063.5899999999</v>
      </c>
      <c r="D17" s="26">
        <f>D19+D20+D22+D23+D24+D25+D26</f>
        <v>6092108.3100000005</v>
      </c>
      <c r="E17" s="57">
        <f>E18+E19+E20+E21+E22+E23+E24+E25+E26</f>
        <v>7639126.1500000004</v>
      </c>
      <c r="F17" s="58">
        <f t="shared" si="1"/>
        <v>76.844153352810423</v>
      </c>
      <c r="G17" s="58">
        <f>E17/D17*100</f>
        <v>125.39380065618037</v>
      </c>
      <c r="J17" s="135"/>
      <c r="K17" s="89"/>
      <c r="L17" s="135"/>
      <c r="M17" s="135"/>
    </row>
    <row r="18" spans="1:13" s="102" customFormat="1" x14ac:dyDescent="0.25">
      <c r="B18" s="106" t="s">
        <v>70</v>
      </c>
      <c r="C18" s="131"/>
      <c r="D18" s="132"/>
      <c r="E18" s="133"/>
      <c r="F18" s="125"/>
      <c r="G18" s="125"/>
      <c r="J18" s="135"/>
      <c r="K18" s="89"/>
      <c r="L18" s="135"/>
      <c r="M18" s="135"/>
    </row>
    <row r="19" spans="1:13" x14ac:dyDescent="0.25">
      <c r="A19" s="96"/>
      <c r="B19" s="101" t="s">
        <v>68</v>
      </c>
      <c r="C19" s="111">
        <v>326504.21000000002</v>
      </c>
      <c r="D19" s="24">
        <v>402760.32</v>
      </c>
      <c r="E19" s="149">
        <v>705281.65</v>
      </c>
      <c r="F19" s="94">
        <f t="shared" si="1"/>
        <v>216.00997120374035</v>
      </c>
      <c r="G19" s="125">
        <f t="shared" ref="G19:G26" si="2">E19/D19*100</f>
        <v>175.11199961307014</v>
      </c>
      <c r="J19" s="135"/>
      <c r="K19" s="89"/>
      <c r="L19" s="135"/>
      <c r="M19" s="135"/>
    </row>
    <row r="20" spans="1:13" x14ac:dyDescent="0.25">
      <c r="A20" s="96"/>
      <c r="B20" s="101" t="s">
        <v>69</v>
      </c>
      <c r="C20" s="111">
        <v>27143.83</v>
      </c>
      <c r="D20" s="24">
        <v>0</v>
      </c>
      <c r="E20" s="149">
        <v>110982.86</v>
      </c>
      <c r="F20" s="94">
        <f t="shared" si="1"/>
        <v>408.86956630659705</v>
      </c>
      <c r="G20" s="125">
        <v>0</v>
      </c>
      <c r="J20" s="135"/>
      <c r="K20" s="89"/>
      <c r="L20" s="135"/>
      <c r="M20" s="135"/>
    </row>
    <row r="21" spans="1:13" s="102" customFormat="1" x14ac:dyDescent="0.25">
      <c r="B21" s="124" t="s">
        <v>221</v>
      </c>
      <c r="C21" s="110">
        <v>0</v>
      </c>
      <c r="D21" s="110">
        <v>117474.35</v>
      </c>
      <c r="E21" s="111">
        <v>109211.69</v>
      </c>
      <c r="F21" s="125">
        <v>0</v>
      </c>
      <c r="G21" s="125">
        <f t="shared" si="2"/>
        <v>92.966413519206526</v>
      </c>
      <c r="J21" s="135"/>
      <c r="K21" s="123"/>
      <c r="L21" s="135"/>
      <c r="M21" s="135"/>
    </row>
    <row r="22" spans="1:13" x14ac:dyDescent="0.25">
      <c r="B22" s="101" t="s">
        <v>188</v>
      </c>
      <c r="C22" s="110">
        <v>0</v>
      </c>
      <c r="D22" s="24">
        <v>189838.18</v>
      </c>
      <c r="E22" s="25">
        <v>133942.22</v>
      </c>
      <c r="F22" s="94">
        <v>0</v>
      </c>
      <c r="G22" s="125">
        <f t="shared" si="2"/>
        <v>70.555996691497995</v>
      </c>
      <c r="J22" s="135"/>
      <c r="K22" s="123"/>
      <c r="L22" s="135"/>
      <c r="M22" s="135"/>
    </row>
    <row r="23" spans="1:13" x14ac:dyDescent="0.25">
      <c r="B23" s="101" t="s">
        <v>223</v>
      </c>
      <c r="C23" s="111">
        <v>1552.07</v>
      </c>
      <c r="D23" s="24">
        <v>42433.25</v>
      </c>
      <c r="E23" s="25">
        <v>40216.160000000003</v>
      </c>
      <c r="F23" s="94">
        <v>0</v>
      </c>
      <c r="G23" s="125">
        <f t="shared" si="2"/>
        <v>94.775111498647874</v>
      </c>
      <c r="J23" s="135"/>
      <c r="K23" s="135"/>
      <c r="L23" s="135"/>
      <c r="M23" s="135"/>
    </row>
    <row r="24" spans="1:13" x14ac:dyDescent="0.25">
      <c r="B24" s="93" t="s">
        <v>99</v>
      </c>
      <c r="C24" s="111">
        <v>88079.84</v>
      </c>
      <c r="D24" s="110">
        <v>986183.07</v>
      </c>
      <c r="E24" s="25">
        <v>738668.75</v>
      </c>
      <c r="F24" s="94">
        <f t="shared" si="1"/>
        <v>838.635435759193</v>
      </c>
      <c r="G24" s="125">
        <f t="shared" si="2"/>
        <v>74.901787758331722</v>
      </c>
      <c r="J24" s="135"/>
      <c r="K24" s="135"/>
      <c r="L24" s="135"/>
      <c r="M24" s="135"/>
    </row>
    <row r="25" spans="1:13" ht="25.5" x14ac:dyDescent="0.25">
      <c r="B25" s="93" t="s">
        <v>186</v>
      </c>
      <c r="C25" s="111">
        <v>9497783.6400000006</v>
      </c>
      <c r="D25" s="24">
        <v>3608195.25</v>
      </c>
      <c r="E25" s="25">
        <v>4938124.58</v>
      </c>
      <c r="F25" s="94">
        <f t="shared" si="1"/>
        <v>51.992388615835004</v>
      </c>
      <c r="G25" s="125">
        <f t="shared" si="2"/>
        <v>136.85857438008654</v>
      </c>
      <c r="J25" s="135"/>
      <c r="K25" s="135"/>
      <c r="L25" s="135"/>
      <c r="M25" s="135"/>
    </row>
    <row r="26" spans="1:13" s="102" customFormat="1" x14ac:dyDescent="0.25">
      <c r="B26" s="137" t="s">
        <v>225</v>
      </c>
      <c r="C26" s="110">
        <v>0</v>
      </c>
      <c r="D26" s="98">
        <v>862698.24</v>
      </c>
      <c r="E26" s="98">
        <v>862698.24</v>
      </c>
      <c r="F26" s="125">
        <v>0</v>
      </c>
      <c r="G26" s="125">
        <f t="shared" si="2"/>
        <v>100</v>
      </c>
      <c r="J26" s="135"/>
      <c r="K26" s="135"/>
      <c r="L26" s="135"/>
      <c r="M26" s="135"/>
    </row>
    <row r="27" spans="1:13" x14ac:dyDescent="0.25">
      <c r="B27" s="88"/>
      <c r="C27" s="89"/>
      <c r="D27" s="89"/>
      <c r="E27" s="90"/>
      <c r="F27" s="91"/>
      <c r="G27" s="91"/>
      <c r="J27" s="135"/>
      <c r="K27" s="135"/>
      <c r="L27" s="135"/>
      <c r="M27" s="135"/>
    </row>
    <row r="28" spans="1:13" x14ac:dyDescent="0.25">
      <c r="C28" s="128"/>
    </row>
    <row r="30" spans="1:13" x14ac:dyDescent="0.25">
      <c r="B30" s="196"/>
      <c r="C30" s="197"/>
      <c r="D30" s="197"/>
      <c r="E30" s="198"/>
    </row>
  </sheetData>
  <mergeCells count="2">
    <mergeCell ref="B3:G3"/>
    <mergeCell ref="B30:E30"/>
  </mergeCells>
  <pageMargins left="0.7" right="0.7" top="0.75" bottom="0.75" header="0.3" footer="0.3"/>
  <pageSetup paperSize="9" scale="66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2:P418"/>
  <sheetViews>
    <sheetView topLeftCell="A394" zoomScale="130" zoomScaleNormal="130" workbookViewId="0">
      <selection activeCell="K207" sqref="K207"/>
    </sheetView>
  </sheetViews>
  <sheetFormatPr defaultRowHeight="12.75" x14ac:dyDescent="0.2"/>
  <cols>
    <col min="1" max="1" width="9.140625" style="60"/>
    <col min="2" max="2" width="62.28515625" style="60" customWidth="1"/>
    <col min="3" max="3" width="17.85546875" style="60" customWidth="1"/>
    <col min="4" max="4" width="17.7109375" style="60" customWidth="1"/>
    <col min="5" max="5" width="22.140625" style="60" customWidth="1"/>
    <col min="6" max="6" width="10.5703125" style="60" customWidth="1"/>
    <col min="7" max="7" width="12" style="60" customWidth="1"/>
    <col min="8" max="8" width="13" style="60" customWidth="1"/>
    <col min="9" max="9" width="9.140625" style="60" hidden="1" customWidth="1"/>
    <col min="10" max="10" width="12" style="60" hidden="1" customWidth="1"/>
    <col min="11" max="11" width="23" style="60" customWidth="1"/>
    <col min="12" max="16384" width="9.140625" style="60"/>
  </cols>
  <sheetData>
    <row r="2" spans="1:16" x14ac:dyDescent="0.2">
      <c r="A2" s="207" t="s">
        <v>98</v>
      </c>
      <c r="B2" s="207"/>
      <c r="C2" s="207"/>
      <c r="D2" s="207"/>
      <c r="E2" s="207"/>
      <c r="F2" s="207"/>
      <c r="G2" s="207"/>
    </row>
    <row r="3" spans="1:16" ht="64.5" customHeight="1" x14ac:dyDescent="0.2">
      <c r="A3" s="208" t="s">
        <v>6</v>
      </c>
      <c r="B3" s="209"/>
      <c r="C3" s="61" t="s">
        <v>236</v>
      </c>
      <c r="D3" s="61" t="s">
        <v>222</v>
      </c>
      <c r="E3" s="61" t="s">
        <v>237</v>
      </c>
      <c r="F3" s="61" t="s">
        <v>171</v>
      </c>
      <c r="G3" s="61" t="s">
        <v>170</v>
      </c>
    </row>
    <row r="4" spans="1:16" ht="9" customHeight="1" x14ac:dyDescent="0.2">
      <c r="A4" s="62"/>
      <c r="B4" s="63">
        <v>1</v>
      </c>
      <c r="C4" s="63">
        <v>2</v>
      </c>
      <c r="D4" s="63">
        <v>3</v>
      </c>
      <c r="E4" s="63">
        <v>4</v>
      </c>
      <c r="F4" s="64"/>
      <c r="G4" s="64"/>
    </row>
    <row r="5" spans="1:16" x14ac:dyDescent="0.2">
      <c r="A5" s="210" t="s">
        <v>169</v>
      </c>
      <c r="B5" s="211"/>
      <c r="C5" s="65">
        <v>3608074.87</v>
      </c>
      <c r="D5" s="65">
        <v>9250058.9399999995</v>
      </c>
      <c r="E5" s="65">
        <v>6807183.5700000003</v>
      </c>
      <c r="F5" s="142">
        <f>E5/C5*100</f>
        <v>188.66525266977067</v>
      </c>
      <c r="G5" s="142">
        <f>E5/D5*100</f>
        <v>73.590704817714396</v>
      </c>
    </row>
    <row r="6" spans="1:16" x14ac:dyDescent="0.2">
      <c r="A6" s="206" t="s">
        <v>100</v>
      </c>
      <c r="B6" s="206"/>
      <c r="C6" s="66">
        <v>266806.92</v>
      </c>
      <c r="D6" s="66">
        <f>D7</f>
        <v>187500</v>
      </c>
      <c r="E6" s="139">
        <f>E7</f>
        <v>259363.91</v>
      </c>
      <c r="F6" s="142">
        <f t="shared" ref="F6:F57" si="0">E6/C6*100</f>
        <v>97.210338472480402</v>
      </c>
      <c r="G6" s="142">
        <f t="shared" ref="G6:G57" si="1">E6/D6*100</f>
        <v>138.32741866666666</v>
      </c>
      <c r="J6" s="68"/>
      <c r="K6" s="68"/>
    </row>
    <row r="7" spans="1:16" ht="15" customHeight="1" x14ac:dyDescent="0.2">
      <c r="A7" s="69">
        <v>6</v>
      </c>
      <c r="B7" s="69" t="s">
        <v>2</v>
      </c>
      <c r="C7" s="70">
        <v>266806.92</v>
      </c>
      <c r="D7" s="70">
        <v>187500</v>
      </c>
      <c r="E7" s="140">
        <v>259363.91</v>
      </c>
      <c r="F7" s="142">
        <f t="shared" si="0"/>
        <v>97.210338472480402</v>
      </c>
      <c r="G7" s="142">
        <f t="shared" si="1"/>
        <v>138.32741866666666</v>
      </c>
      <c r="K7" s="68"/>
    </row>
    <row r="8" spans="1:16" ht="15" customHeight="1" x14ac:dyDescent="0.2">
      <c r="A8" s="69">
        <v>65</v>
      </c>
      <c r="B8" s="69" t="s">
        <v>196</v>
      </c>
      <c r="C8" s="70"/>
      <c r="D8" s="70"/>
      <c r="E8" s="140"/>
      <c r="F8" s="142"/>
      <c r="G8" s="142"/>
      <c r="K8" s="68"/>
    </row>
    <row r="9" spans="1:16" ht="15" customHeight="1" x14ac:dyDescent="0.2">
      <c r="A9" s="69">
        <v>64</v>
      </c>
      <c r="B9" s="69" t="s">
        <v>76</v>
      </c>
      <c r="C9" s="70">
        <v>0.23</v>
      </c>
      <c r="D9" s="70">
        <v>10</v>
      </c>
      <c r="E9" s="140">
        <v>4.9000000000000004</v>
      </c>
      <c r="F9" s="142">
        <f t="shared" si="0"/>
        <v>2130.4347826086955</v>
      </c>
      <c r="G9" s="142">
        <f t="shared" si="1"/>
        <v>49.000000000000007</v>
      </c>
      <c r="K9" s="68"/>
    </row>
    <row r="10" spans="1:16" ht="15" customHeight="1" x14ac:dyDescent="0.2">
      <c r="A10" s="69">
        <v>641</v>
      </c>
      <c r="B10" s="69" t="s">
        <v>101</v>
      </c>
      <c r="C10" s="70"/>
      <c r="D10" s="70"/>
      <c r="E10" s="140"/>
      <c r="F10" s="142"/>
      <c r="G10" s="142"/>
      <c r="K10" s="68"/>
    </row>
    <row r="11" spans="1:16" ht="15" customHeight="1" x14ac:dyDescent="0.2">
      <c r="A11" s="69">
        <v>6413</v>
      </c>
      <c r="B11" s="69" t="s">
        <v>102</v>
      </c>
      <c r="C11" s="70">
        <v>0.23</v>
      </c>
      <c r="D11" s="70">
        <v>10</v>
      </c>
      <c r="E11" s="140">
        <v>4.9000000000000004</v>
      </c>
      <c r="F11" s="142">
        <f t="shared" si="0"/>
        <v>2130.4347826086955</v>
      </c>
      <c r="G11" s="142">
        <f t="shared" si="1"/>
        <v>49.000000000000007</v>
      </c>
      <c r="K11" s="68"/>
    </row>
    <row r="12" spans="1:16" ht="15" customHeight="1" x14ac:dyDescent="0.2">
      <c r="A12" s="69">
        <v>66</v>
      </c>
      <c r="B12" s="69" t="s">
        <v>103</v>
      </c>
      <c r="C12" s="70">
        <v>240502.37</v>
      </c>
      <c r="D12" s="70">
        <v>187500</v>
      </c>
      <c r="E12" s="140">
        <v>259363.91</v>
      </c>
      <c r="F12" s="142">
        <f t="shared" si="0"/>
        <v>107.84255889037601</v>
      </c>
      <c r="G12" s="142">
        <f t="shared" si="1"/>
        <v>138.32741866666666</v>
      </c>
      <c r="K12" s="68"/>
    </row>
    <row r="13" spans="1:16" ht="15" customHeight="1" x14ac:dyDescent="0.2">
      <c r="A13" s="69">
        <v>661</v>
      </c>
      <c r="B13" s="69" t="s">
        <v>103</v>
      </c>
      <c r="C13" s="70"/>
      <c r="D13" s="70"/>
      <c r="E13" s="140"/>
      <c r="F13" s="142"/>
      <c r="G13" s="142"/>
      <c r="K13" s="68"/>
    </row>
    <row r="14" spans="1:16" ht="15" customHeight="1" x14ac:dyDescent="0.2">
      <c r="A14" s="69">
        <v>6615</v>
      </c>
      <c r="B14" s="69" t="s">
        <v>104</v>
      </c>
      <c r="C14" s="70">
        <v>240502.37</v>
      </c>
      <c r="D14" s="70">
        <v>187500</v>
      </c>
      <c r="E14" s="140">
        <v>259363.91</v>
      </c>
      <c r="F14" s="142">
        <f t="shared" si="0"/>
        <v>107.84255889037601</v>
      </c>
      <c r="G14" s="142">
        <f t="shared" si="1"/>
        <v>138.32741866666666</v>
      </c>
      <c r="K14" s="68"/>
    </row>
    <row r="15" spans="1:16" x14ac:dyDescent="0.2">
      <c r="A15" s="206" t="s">
        <v>105</v>
      </c>
      <c r="B15" s="206"/>
      <c r="C15" s="66">
        <v>300350.28000000003</v>
      </c>
      <c r="D15" s="66">
        <v>183746.71</v>
      </c>
      <c r="E15" s="139">
        <v>183746.71</v>
      </c>
      <c r="F15" s="142">
        <f t="shared" si="0"/>
        <v>61.177472516423151</v>
      </c>
      <c r="G15" s="142">
        <f t="shared" si="1"/>
        <v>100</v>
      </c>
      <c r="K15" s="68"/>
      <c r="P15" s="68"/>
    </row>
    <row r="16" spans="1:16" ht="15" customHeight="1" x14ac:dyDescent="0.2">
      <c r="A16" s="71">
        <v>6</v>
      </c>
      <c r="B16" s="72" t="s">
        <v>2</v>
      </c>
      <c r="C16" s="73">
        <v>300350.28000000003</v>
      </c>
      <c r="D16" s="73">
        <v>183746.71</v>
      </c>
      <c r="E16" s="73">
        <v>183746.71</v>
      </c>
      <c r="F16" s="142">
        <f t="shared" si="0"/>
        <v>61.177472516423151</v>
      </c>
      <c r="G16" s="142">
        <f t="shared" si="1"/>
        <v>100</v>
      </c>
      <c r="K16" s="68"/>
    </row>
    <row r="17" spans="1:11" ht="15" customHeight="1" x14ac:dyDescent="0.2">
      <c r="A17" s="71">
        <v>67</v>
      </c>
      <c r="B17" s="72" t="s">
        <v>97</v>
      </c>
      <c r="C17" s="73"/>
      <c r="D17" s="73">
        <v>183746.71</v>
      </c>
      <c r="E17" s="73">
        <v>183746.71</v>
      </c>
      <c r="F17" s="142"/>
      <c r="G17" s="142">
        <f t="shared" si="1"/>
        <v>100</v>
      </c>
      <c r="K17" s="68"/>
    </row>
    <row r="18" spans="1:11" ht="15" customHeight="1" x14ac:dyDescent="0.2">
      <c r="A18" s="71">
        <v>671</v>
      </c>
      <c r="B18" s="69" t="s">
        <v>106</v>
      </c>
      <c r="C18" s="73"/>
      <c r="D18" s="73">
        <v>183746.71</v>
      </c>
      <c r="E18" s="73">
        <v>183746.71</v>
      </c>
      <c r="F18" s="142"/>
      <c r="G18" s="142">
        <f t="shared" si="1"/>
        <v>100</v>
      </c>
      <c r="K18" s="68"/>
    </row>
    <row r="19" spans="1:11" ht="15" customHeight="1" x14ac:dyDescent="0.2">
      <c r="A19" s="71">
        <v>6711</v>
      </c>
      <c r="B19" s="69" t="s">
        <v>107</v>
      </c>
      <c r="C19" s="74">
        <v>247290.04</v>
      </c>
      <c r="D19" s="73">
        <v>183746.71</v>
      </c>
      <c r="E19" s="73">
        <v>183746.71</v>
      </c>
      <c r="F19" s="142">
        <f t="shared" si="0"/>
        <v>74.304128868271434</v>
      </c>
      <c r="G19" s="142">
        <f t="shared" si="1"/>
        <v>100</v>
      </c>
      <c r="K19" s="68"/>
    </row>
    <row r="20" spans="1:11" ht="15" customHeight="1" x14ac:dyDescent="0.2">
      <c r="A20" s="69">
        <v>6712</v>
      </c>
      <c r="B20" s="69" t="s">
        <v>108</v>
      </c>
      <c r="C20" s="70">
        <v>247290.04</v>
      </c>
      <c r="D20" s="70"/>
      <c r="E20" s="140"/>
      <c r="F20" s="142">
        <v>0</v>
      </c>
      <c r="G20" s="142">
        <v>0</v>
      </c>
      <c r="K20" s="68"/>
    </row>
    <row r="21" spans="1:11" ht="15" customHeight="1" x14ac:dyDescent="0.2">
      <c r="A21" s="69">
        <v>639</v>
      </c>
      <c r="B21" s="69" t="s">
        <v>118</v>
      </c>
      <c r="C21" s="70"/>
      <c r="D21" s="70"/>
      <c r="E21" s="140"/>
      <c r="F21" s="142">
        <v>0</v>
      </c>
      <c r="G21" s="142">
        <v>0</v>
      </c>
      <c r="K21" s="68"/>
    </row>
    <row r="22" spans="1:11" ht="15" customHeight="1" x14ac:dyDescent="0.2">
      <c r="A22" s="69">
        <v>636</v>
      </c>
      <c r="B22" s="69" t="s">
        <v>214</v>
      </c>
      <c r="C22" s="70">
        <v>1552.07</v>
      </c>
      <c r="D22" s="70">
        <v>1561.5</v>
      </c>
      <c r="E22" s="140">
        <v>1561.49</v>
      </c>
      <c r="F22" s="142">
        <v>0</v>
      </c>
      <c r="G22" s="142">
        <f t="shared" si="1"/>
        <v>99.999359590137686</v>
      </c>
      <c r="K22" s="68"/>
    </row>
    <row r="23" spans="1:11" x14ac:dyDescent="0.2">
      <c r="A23" s="206" t="s">
        <v>109</v>
      </c>
      <c r="B23" s="206"/>
      <c r="C23" s="66">
        <v>26304.32</v>
      </c>
      <c r="D23" s="66">
        <v>17500</v>
      </c>
      <c r="E23" s="139">
        <v>27066.5</v>
      </c>
      <c r="F23" s="142">
        <f t="shared" si="0"/>
        <v>102.89754686682645</v>
      </c>
      <c r="G23" s="142">
        <f t="shared" si="1"/>
        <v>154.6657142857143</v>
      </c>
      <c r="K23" s="68"/>
    </row>
    <row r="24" spans="1:11" ht="15" customHeight="1" x14ac:dyDescent="0.2">
      <c r="A24" s="69">
        <v>6</v>
      </c>
      <c r="B24" s="69" t="s">
        <v>2</v>
      </c>
      <c r="C24" s="70">
        <v>26304.32</v>
      </c>
      <c r="D24" s="70">
        <v>17500</v>
      </c>
      <c r="E24" s="140">
        <v>27066.5</v>
      </c>
      <c r="F24" s="142">
        <f t="shared" si="0"/>
        <v>102.89754686682645</v>
      </c>
      <c r="G24" s="142">
        <f t="shared" si="1"/>
        <v>154.6657142857143</v>
      </c>
      <c r="K24" s="68"/>
    </row>
    <row r="25" spans="1:11" ht="15" customHeight="1" x14ac:dyDescent="0.2">
      <c r="A25" s="69">
        <v>65</v>
      </c>
      <c r="B25" s="69" t="s">
        <v>110</v>
      </c>
      <c r="C25" s="70">
        <v>26304.32</v>
      </c>
      <c r="D25" s="70">
        <v>17500</v>
      </c>
      <c r="E25" s="140">
        <v>27066.5</v>
      </c>
      <c r="F25" s="142">
        <f t="shared" si="0"/>
        <v>102.89754686682645</v>
      </c>
      <c r="G25" s="142">
        <f t="shared" si="1"/>
        <v>154.6657142857143</v>
      </c>
      <c r="K25" s="68"/>
    </row>
    <row r="26" spans="1:11" ht="15" customHeight="1" x14ac:dyDescent="0.2">
      <c r="A26" s="69">
        <v>652</v>
      </c>
      <c r="B26" s="69" t="s">
        <v>111</v>
      </c>
      <c r="C26" s="70"/>
      <c r="D26" s="70"/>
      <c r="E26" s="140"/>
      <c r="F26" s="142"/>
      <c r="G26" s="142"/>
      <c r="K26" s="68"/>
    </row>
    <row r="27" spans="1:11" ht="15" customHeight="1" x14ac:dyDescent="0.2">
      <c r="A27" s="69">
        <v>6526</v>
      </c>
      <c r="B27" s="69" t="s">
        <v>112</v>
      </c>
      <c r="C27" s="70"/>
      <c r="D27" s="70"/>
      <c r="E27" s="140"/>
      <c r="F27" s="142"/>
      <c r="G27" s="142"/>
      <c r="K27" s="68"/>
    </row>
    <row r="28" spans="1:11" x14ac:dyDescent="0.2">
      <c r="A28" s="206" t="s">
        <v>113</v>
      </c>
      <c r="B28" s="206"/>
      <c r="C28" s="66">
        <v>1790761.58</v>
      </c>
      <c r="D28" s="66">
        <v>3552086.12</v>
      </c>
      <c r="E28" s="139">
        <v>4063626.25</v>
      </c>
      <c r="F28" s="142">
        <f t="shared" si="0"/>
        <v>226.92167932260418</v>
      </c>
      <c r="G28" s="142">
        <f t="shared" si="1"/>
        <v>114.40111846162108</v>
      </c>
      <c r="K28" s="68"/>
    </row>
    <row r="29" spans="1:11" ht="15" customHeight="1" x14ac:dyDescent="0.2">
      <c r="A29" s="69">
        <v>6</v>
      </c>
      <c r="B29" s="69" t="s">
        <v>2</v>
      </c>
      <c r="C29" s="70">
        <v>1790761.58</v>
      </c>
      <c r="D29" s="161">
        <v>3552086.12</v>
      </c>
      <c r="E29" s="163">
        <v>4063626.25</v>
      </c>
      <c r="F29" s="142">
        <f t="shared" si="0"/>
        <v>226.92167932260418</v>
      </c>
      <c r="G29" s="142">
        <f t="shared" si="1"/>
        <v>114.40111846162108</v>
      </c>
      <c r="K29" s="68"/>
    </row>
    <row r="30" spans="1:11" ht="15" customHeight="1" x14ac:dyDescent="0.2">
      <c r="A30" s="69">
        <v>63</v>
      </c>
      <c r="B30" s="69" t="s">
        <v>114</v>
      </c>
      <c r="C30" s="70">
        <v>1790761.58</v>
      </c>
      <c r="D30" s="161">
        <v>3552086.12</v>
      </c>
      <c r="E30" s="163">
        <v>4063626.25</v>
      </c>
      <c r="F30" s="142">
        <f t="shared" si="0"/>
        <v>226.92167932260418</v>
      </c>
      <c r="G30" s="142">
        <f t="shared" si="1"/>
        <v>114.40111846162108</v>
      </c>
      <c r="K30" s="68"/>
    </row>
    <row r="31" spans="1:11" ht="15" customHeight="1" x14ac:dyDescent="0.2">
      <c r="A31" s="69">
        <v>636</v>
      </c>
      <c r="B31" s="69" t="s">
        <v>115</v>
      </c>
      <c r="C31" s="70">
        <v>1790761.58</v>
      </c>
      <c r="D31" s="161">
        <v>3552086.12</v>
      </c>
      <c r="E31" s="163">
        <v>4063626.25</v>
      </c>
      <c r="F31" s="142">
        <f t="shared" si="0"/>
        <v>226.92167932260418</v>
      </c>
      <c r="G31" s="142">
        <f t="shared" si="1"/>
        <v>114.40111846162108</v>
      </c>
      <c r="K31" s="68"/>
    </row>
    <row r="32" spans="1:11" ht="15" customHeight="1" x14ac:dyDescent="0.2">
      <c r="A32" s="69">
        <v>6361</v>
      </c>
      <c r="B32" s="69" t="s">
        <v>116</v>
      </c>
      <c r="C32" s="70"/>
      <c r="D32" s="70">
        <v>1835000</v>
      </c>
      <c r="E32" s="140">
        <v>2493327.2999999998</v>
      </c>
      <c r="F32" s="142"/>
      <c r="G32" s="142">
        <f t="shared" si="1"/>
        <v>135.87614713896457</v>
      </c>
      <c r="K32" s="68"/>
    </row>
    <row r="33" spans="1:11" ht="15" customHeight="1" x14ac:dyDescent="0.2">
      <c r="A33" s="69">
        <v>6362</v>
      </c>
      <c r="B33" s="69" t="s">
        <v>117</v>
      </c>
      <c r="C33" s="70"/>
      <c r="D33" s="70">
        <v>1554046.33</v>
      </c>
      <c r="E33" s="140">
        <v>1407259.16</v>
      </c>
      <c r="F33" s="142"/>
      <c r="G33" s="142">
        <f t="shared" si="1"/>
        <v>90.554517766532726</v>
      </c>
      <c r="K33" s="68"/>
    </row>
    <row r="34" spans="1:11" ht="15" customHeight="1" x14ac:dyDescent="0.2">
      <c r="A34" s="69">
        <v>638</v>
      </c>
      <c r="B34" s="69" t="s">
        <v>226</v>
      </c>
      <c r="C34" s="70">
        <v>0</v>
      </c>
      <c r="D34" s="70"/>
      <c r="E34" s="140"/>
      <c r="F34" s="142"/>
      <c r="G34" s="142"/>
      <c r="K34" s="68"/>
    </row>
    <row r="35" spans="1:11" ht="15" customHeight="1" x14ac:dyDescent="0.2">
      <c r="A35" s="69">
        <v>6381</v>
      </c>
      <c r="B35" s="69" t="s">
        <v>226</v>
      </c>
      <c r="C35" s="70">
        <v>0</v>
      </c>
      <c r="D35" s="70"/>
      <c r="E35" s="140"/>
      <c r="F35" s="142"/>
      <c r="G35" s="142"/>
      <c r="K35" s="68"/>
    </row>
    <row r="36" spans="1:11" x14ac:dyDescent="0.2">
      <c r="A36" s="206" t="s">
        <v>119</v>
      </c>
      <c r="B36" s="206"/>
      <c r="C36" s="66">
        <v>1222723.7</v>
      </c>
      <c r="D36" s="66">
        <v>2414335.4700000002</v>
      </c>
      <c r="E36" s="139">
        <v>2465982.37</v>
      </c>
      <c r="F36" s="142">
        <f t="shared" si="0"/>
        <v>201.67944483287599</v>
      </c>
      <c r="G36" s="142">
        <f t="shared" si="1"/>
        <v>102.13917662403394</v>
      </c>
      <c r="K36" s="68"/>
    </row>
    <row r="37" spans="1:11" ht="15" customHeight="1" x14ac:dyDescent="0.2">
      <c r="A37" s="69">
        <v>6</v>
      </c>
      <c r="B37" s="69" t="s">
        <v>2</v>
      </c>
      <c r="C37" s="70">
        <v>1222723.7</v>
      </c>
      <c r="D37" s="161">
        <v>2414335.4700000002</v>
      </c>
      <c r="E37" s="163">
        <v>2465982.37</v>
      </c>
      <c r="F37" s="142">
        <f t="shared" si="0"/>
        <v>201.67944483287599</v>
      </c>
      <c r="G37" s="142">
        <f t="shared" si="1"/>
        <v>102.13917662403394</v>
      </c>
      <c r="K37" s="68"/>
    </row>
    <row r="38" spans="1:11" ht="15" customHeight="1" x14ac:dyDescent="0.2">
      <c r="A38" s="69">
        <v>63</v>
      </c>
      <c r="B38" s="69" t="s">
        <v>120</v>
      </c>
      <c r="C38" s="70"/>
      <c r="D38" s="161">
        <v>2414335.4700000002</v>
      </c>
      <c r="E38" s="163">
        <v>2465982.37</v>
      </c>
      <c r="F38" s="142"/>
      <c r="G38" s="142">
        <f t="shared" si="1"/>
        <v>102.13917662403394</v>
      </c>
      <c r="K38" s="68"/>
    </row>
    <row r="39" spans="1:11" ht="15" customHeight="1" x14ac:dyDescent="0.2">
      <c r="A39" s="69">
        <v>632</v>
      </c>
      <c r="B39" s="69" t="s">
        <v>121</v>
      </c>
      <c r="C39" s="70"/>
      <c r="D39" s="70"/>
      <c r="E39" s="140"/>
      <c r="F39" s="142"/>
      <c r="G39" s="142"/>
      <c r="K39" s="68"/>
    </row>
    <row r="40" spans="1:11" ht="15" customHeight="1" x14ac:dyDescent="0.2">
      <c r="A40" s="69">
        <v>6323</v>
      </c>
      <c r="B40" s="69" t="s">
        <v>122</v>
      </c>
      <c r="C40" s="70"/>
      <c r="D40" s="70"/>
      <c r="E40" s="140"/>
      <c r="F40" s="142"/>
      <c r="G40" s="142"/>
      <c r="K40" s="68"/>
    </row>
    <row r="41" spans="1:11" ht="15" customHeight="1" x14ac:dyDescent="0.2">
      <c r="A41" s="69">
        <v>638</v>
      </c>
      <c r="B41" s="69" t="s">
        <v>123</v>
      </c>
      <c r="C41" s="70">
        <v>1222723.7</v>
      </c>
      <c r="D41" s="70">
        <v>1481443.45</v>
      </c>
      <c r="E41" s="140">
        <v>1533090.35</v>
      </c>
      <c r="F41" s="142">
        <f t="shared" si="0"/>
        <v>125.3832202647254</v>
      </c>
      <c r="G41" s="142">
        <f t="shared" si="1"/>
        <v>103.48625524653001</v>
      </c>
      <c r="K41" s="68"/>
    </row>
    <row r="42" spans="1:11" ht="15" customHeight="1" x14ac:dyDescent="0.2">
      <c r="A42" s="69">
        <v>6381</v>
      </c>
      <c r="B42" s="69" t="s">
        <v>124</v>
      </c>
      <c r="C42" s="70"/>
      <c r="D42" s="70">
        <v>130000</v>
      </c>
      <c r="E42" s="140">
        <v>119748</v>
      </c>
      <c r="F42" s="142"/>
      <c r="G42" s="142">
        <f t="shared" si="1"/>
        <v>92.113846153846154</v>
      </c>
      <c r="K42" s="68"/>
    </row>
    <row r="43" spans="1:11" ht="15" customHeight="1" x14ac:dyDescent="0.2">
      <c r="A43" s="69">
        <v>6382</v>
      </c>
      <c r="B43" s="69" t="s">
        <v>250</v>
      </c>
      <c r="C43" s="70"/>
      <c r="D43" s="70">
        <v>1351443.45</v>
      </c>
      <c r="E43" s="140">
        <v>1413342.35</v>
      </c>
      <c r="F43" s="142"/>
      <c r="G43" s="142"/>
      <c r="K43" s="68"/>
    </row>
    <row r="44" spans="1:11" x14ac:dyDescent="0.2">
      <c r="A44" s="206" t="s">
        <v>125</v>
      </c>
      <c r="B44" s="206"/>
      <c r="C44" s="66">
        <v>800</v>
      </c>
      <c r="D44" s="66">
        <v>0</v>
      </c>
      <c r="E44" s="139">
        <v>0</v>
      </c>
      <c r="F44" s="142">
        <f t="shared" si="0"/>
        <v>0</v>
      </c>
      <c r="G44" s="142">
        <v>0</v>
      </c>
      <c r="K44" s="68"/>
    </row>
    <row r="45" spans="1:11" ht="15" customHeight="1" x14ac:dyDescent="0.2">
      <c r="A45" s="69">
        <v>6</v>
      </c>
      <c r="B45" s="69" t="s">
        <v>2</v>
      </c>
      <c r="C45" s="70">
        <v>800</v>
      </c>
      <c r="D45" s="70">
        <v>0</v>
      </c>
      <c r="E45" s="140">
        <v>0</v>
      </c>
      <c r="F45" s="142">
        <f t="shared" si="0"/>
        <v>0</v>
      </c>
      <c r="G45" s="142">
        <v>0</v>
      </c>
      <c r="K45" s="68"/>
    </row>
    <row r="46" spans="1:11" ht="15" customHeight="1" x14ac:dyDescent="0.2">
      <c r="A46" s="69">
        <v>66</v>
      </c>
      <c r="B46" s="69" t="s">
        <v>96</v>
      </c>
      <c r="C46" s="70">
        <v>800</v>
      </c>
      <c r="D46" s="70">
        <v>0</v>
      </c>
      <c r="E46" s="140">
        <v>0</v>
      </c>
      <c r="F46" s="142">
        <f t="shared" si="0"/>
        <v>0</v>
      </c>
      <c r="G46" s="142">
        <v>0</v>
      </c>
      <c r="K46" s="68"/>
    </row>
    <row r="47" spans="1:11" ht="15" customHeight="1" x14ac:dyDescent="0.2">
      <c r="A47" s="69">
        <v>663</v>
      </c>
      <c r="B47" s="69" t="s">
        <v>126</v>
      </c>
      <c r="C47" s="70">
        <v>800</v>
      </c>
      <c r="D47" s="70">
        <v>0</v>
      </c>
      <c r="E47" s="140">
        <v>0</v>
      </c>
      <c r="F47" s="142">
        <f t="shared" si="0"/>
        <v>0</v>
      </c>
      <c r="G47" s="142">
        <v>0</v>
      </c>
      <c r="K47" s="68"/>
    </row>
    <row r="48" spans="1:11" ht="15" customHeight="1" x14ac:dyDescent="0.2">
      <c r="A48" s="69">
        <v>6631</v>
      </c>
      <c r="B48" s="69" t="s">
        <v>40</v>
      </c>
      <c r="C48" s="70">
        <v>800</v>
      </c>
      <c r="D48" s="70">
        <v>0</v>
      </c>
      <c r="E48" s="140">
        <v>0</v>
      </c>
      <c r="F48" s="142">
        <f t="shared" si="0"/>
        <v>0</v>
      </c>
      <c r="G48" s="142">
        <v>0</v>
      </c>
      <c r="K48" s="68"/>
    </row>
    <row r="49" spans="1:11" x14ac:dyDescent="0.2">
      <c r="A49" s="206" t="s">
        <v>127</v>
      </c>
      <c r="B49" s="206"/>
      <c r="C49" s="66">
        <v>328.07</v>
      </c>
      <c r="D49" s="66">
        <v>0</v>
      </c>
      <c r="E49" s="139">
        <v>139.63999999999999</v>
      </c>
      <c r="F49" s="142">
        <f t="shared" si="0"/>
        <v>42.564086932666804</v>
      </c>
      <c r="G49" s="142">
        <v>0</v>
      </c>
      <c r="K49" s="68"/>
    </row>
    <row r="50" spans="1:11" ht="15" customHeight="1" x14ac:dyDescent="0.2">
      <c r="A50" s="71">
        <v>7</v>
      </c>
      <c r="B50" s="72" t="s">
        <v>128</v>
      </c>
      <c r="C50" s="73">
        <v>328.07</v>
      </c>
      <c r="D50" s="73">
        <v>0</v>
      </c>
      <c r="E50" s="141">
        <v>139.63999999999999</v>
      </c>
      <c r="F50" s="142">
        <v>0</v>
      </c>
      <c r="G50" s="142">
        <v>0</v>
      </c>
      <c r="K50" s="68"/>
    </row>
    <row r="51" spans="1:11" ht="15" customHeight="1" x14ac:dyDescent="0.2">
      <c r="A51" s="71">
        <v>72</v>
      </c>
      <c r="B51" s="72" t="s">
        <v>129</v>
      </c>
      <c r="C51" s="73">
        <v>328.07</v>
      </c>
      <c r="D51" s="73">
        <v>0</v>
      </c>
      <c r="E51" s="141">
        <v>139.63999999999999</v>
      </c>
      <c r="F51" s="142">
        <v>0</v>
      </c>
      <c r="G51" s="142">
        <v>0</v>
      </c>
      <c r="K51" s="68"/>
    </row>
    <row r="52" spans="1:11" ht="15" customHeight="1" x14ac:dyDescent="0.2">
      <c r="A52" s="71">
        <v>721</v>
      </c>
      <c r="B52" s="69" t="s">
        <v>130</v>
      </c>
      <c r="C52" s="73">
        <v>328.07</v>
      </c>
      <c r="D52" s="73"/>
      <c r="E52" s="141"/>
      <c r="F52" s="142"/>
      <c r="G52" s="142"/>
      <c r="K52" s="68"/>
    </row>
    <row r="53" spans="1:11" ht="15" customHeight="1" x14ac:dyDescent="0.2">
      <c r="A53" s="69">
        <v>7211</v>
      </c>
      <c r="B53" s="69" t="s">
        <v>131</v>
      </c>
      <c r="C53" s="73">
        <v>328.07</v>
      </c>
      <c r="D53" s="70">
        <v>0</v>
      </c>
      <c r="E53" s="140">
        <v>0</v>
      </c>
      <c r="F53" s="142">
        <v>0</v>
      </c>
      <c r="G53" s="142">
        <v>0</v>
      </c>
      <c r="K53" s="68"/>
    </row>
    <row r="54" spans="1:11" x14ac:dyDescent="0.2">
      <c r="A54" s="206" t="s">
        <v>215</v>
      </c>
      <c r="B54" s="206"/>
      <c r="C54" s="66">
        <v>8626982.5500000007</v>
      </c>
      <c r="D54" s="66">
        <v>2894890.64</v>
      </c>
      <c r="E54" s="139">
        <v>0</v>
      </c>
      <c r="F54" s="142">
        <f t="shared" si="0"/>
        <v>0</v>
      </c>
      <c r="G54" s="142">
        <f t="shared" si="1"/>
        <v>0</v>
      </c>
      <c r="K54" s="68"/>
    </row>
    <row r="55" spans="1:11" ht="15" customHeight="1" x14ac:dyDescent="0.2">
      <c r="A55" s="71">
        <v>8</v>
      </c>
      <c r="B55" s="72" t="s">
        <v>216</v>
      </c>
      <c r="C55" s="73">
        <v>8626982.5500000007</v>
      </c>
      <c r="D55" s="110">
        <v>2894890.64</v>
      </c>
      <c r="E55" s="141">
        <v>0</v>
      </c>
      <c r="F55" s="142">
        <f t="shared" si="0"/>
        <v>0</v>
      </c>
      <c r="G55" s="142">
        <f t="shared" si="1"/>
        <v>0</v>
      </c>
      <c r="K55" s="68"/>
    </row>
    <row r="56" spans="1:11" ht="15" customHeight="1" x14ac:dyDescent="0.2">
      <c r="A56" s="71">
        <v>84</v>
      </c>
      <c r="B56" s="72" t="s">
        <v>217</v>
      </c>
      <c r="C56" s="73">
        <v>8626982.5500000007</v>
      </c>
      <c r="D56" s="110">
        <v>2894890.64</v>
      </c>
      <c r="E56" s="141">
        <v>0</v>
      </c>
      <c r="F56" s="142">
        <f t="shared" si="0"/>
        <v>0</v>
      </c>
      <c r="G56" s="142">
        <f t="shared" si="1"/>
        <v>0</v>
      </c>
      <c r="K56" s="68"/>
    </row>
    <row r="57" spans="1:11" ht="15" customHeight="1" x14ac:dyDescent="0.2">
      <c r="A57" s="71">
        <v>845</v>
      </c>
      <c r="B57" s="69" t="s">
        <v>217</v>
      </c>
      <c r="C57" s="73">
        <v>8626982.5500000007</v>
      </c>
      <c r="D57" s="110">
        <v>2894890.64</v>
      </c>
      <c r="E57" s="141">
        <v>0</v>
      </c>
      <c r="F57" s="142">
        <f t="shared" si="0"/>
        <v>0</v>
      </c>
      <c r="G57" s="142">
        <f t="shared" si="1"/>
        <v>0</v>
      </c>
      <c r="K57" s="68"/>
    </row>
    <row r="58" spans="1:11" x14ac:dyDescent="0.2">
      <c r="C58" s="68"/>
      <c r="D58" s="68"/>
      <c r="E58" s="68"/>
      <c r="F58" s="68"/>
      <c r="G58" s="138"/>
      <c r="K58" s="68"/>
    </row>
    <row r="59" spans="1:11" ht="38.25" x14ac:dyDescent="0.2">
      <c r="A59" s="75"/>
      <c r="B59" s="61" t="s">
        <v>6</v>
      </c>
      <c r="C59" s="61" t="s">
        <v>236</v>
      </c>
      <c r="D59" s="61" t="s">
        <v>222</v>
      </c>
      <c r="E59" s="61" t="s">
        <v>238</v>
      </c>
      <c r="F59" s="61" t="s">
        <v>171</v>
      </c>
      <c r="G59" s="61" t="s">
        <v>170</v>
      </c>
      <c r="K59" s="68"/>
    </row>
    <row r="60" spans="1:11" x14ac:dyDescent="0.2">
      <c r="A60" s="212" t="s">
        <v>7</v>
      </c>
      <c r="B60" s="213"/>
      <c r="C60" s="76">
        <v>18551715.170000002</v>
      </c>
      <c r="D60" s="76">
        <v>10218173.68</v>
      </c>
      <c r="E60" s="76">
        <v>10624730.18</v>
      </c>
      <c r="F60" s="67">
        <f>E60/C60*100</f>
        <v>57.270878097467026</v>
      </c>
      <c r="G60" s="67">
        <f t="shared" ref="G60:G115" si="2">(E60/D60)*100</f>
        <v>103.97875895176603</v>
      </c>
      <c r="K60" s="68"/>
    </row>
    <row r="61" spans="1:11" x14ac:dyDescent="0.2">
      <c r="A61" s="212" t="s">
        <v>172</v>
      </c>
      <c r="B61" s="213"/>
      <c r="C61" s="76">
        <v>2850562.21</v>
      </c>
      <c r="D61" s="76">
        <v>3889440.12</v>
      </c>
      <c r="E61" s="76">
        <v>3723430.82</v>
      </c>
      <c r="F61" s="67">
        <f t="shared" ref="F61:F115" si="3">E61/C61*100</f>
        <v>130.6209282834771</v>
      </c>
      <c r="G61" s="67">
        <f t="shared" si="2"/>
        <v>95.731794425980254</v>
      </c>
      <c r="K61" s="68"/>
    </row>
    <row r="62" spans="1:11" x14ac:dyDescent="0.2">
      <c r="A62" s="214" t="s">
        <v>132</v>
      </c>
      <c r="B62" s="214"/>
      <c r="C62" s="95">
        <v>15701152.960000001</v>
      </c>
      <c r="D62" s="76">
        <v>6328733.5599999996</v>
      </c>
      <c r="E62" s="76">
        <v>6901299.3600000003</v>
      </c>
      <c r="F62" s="67">
        <f t="shared" si="3"/>
        <v>43.95409291012983</v>
      </c>
      <c r="G62" s="67">
        <f t="shared" si="2"/>
        <v>109.04708334727242</v>
      </c>
      <c r="K62" s="68"/>
    </row>
    <row r="63" spans="1:11" x14ac:dyDescent="0.2">
      <c r="A63" s="205" t="s">
        <v>133</v>
      </c>
      <c r="B63" s="205"/>
      <c r="C63" s="77"/>
      <c r="D63" s="77"/>
      <c r="E63" s="77"/>
      <c r="F63" s="67"/>
      <c r="G63" s="67"/>
      <c r="K63" s="68"/>
    </row>
    <row r="64" spans="1:11" ht="15" customHeight="1" x14ac:dyDescent="0.2">
      <c r="A64" s="78">
        <v>3</v>
      </c>
      <c r="B64" s="78" t="s">
        <v>3</v>
      </c>
      <c r="C64" s="79">
        <v>304728.03999999998</v>
      </c>
      <c r="D64" s="79">
        <v>253401</v>
      </c>
      <c r="E64" s="79">
        <v>346555.38</v>
      </c>
      <c r="F64" s="67">
        <f t="shared" si="3"/>
        <v>113.72612116692642</v>
      </c>
      <c r="G64" s="67">
        <f t="shared" si="2"/>
        <v>136.76164656019512</v>
      </c>
      <c r="K64" s="68"/>
    </row>
    <row r="65" spans="1:11" ht="15" customHeight="1" x14ac:dyDescent="0.2">
      <c r="A65" s="78">
        <v>31</v>
      </c>
      <c r="B65" s="78" t="s">
        <v>4</v>
      </c>
      <c r="C65" s="79">
        <v>80350.61</v>
      </c>
      <c r="D65" s="79">
        <v>92401</v>
      </c>
      <c r="E65" s="79">
        <v>105061.02</v>
      </c>
      <c r="F65" s="67">
        <f t="shared" si="3"/>
        <v>130.75323261391546</v>
      </c>
      <c r="G65" s="67">
        <f t="shared" si="2"/>
        <v>113.7011720652374</v>
      </c>
      <c r="K65" s="68"/>
    </row>
    <row r="66" spans="1:11" ht="15" customHeight="1" x14ac:dyDescent="0.2">
      <c r="A66" s="69">
        <v>311</v>
      </c>
      <c r="B66" s="69" t="s">
        <v>16</v>
      </c>
      <c r="C66" s="70"/>
      <c r="D66" s="70"/>
      <c r="E66" s="70">
        <v>85728.91</v>
      </c>
      <c r="F66" s="67"/>
      <c r="G66" s="67"/>
      <c r="K66" s="68"/>
    </row>
    <row r="67" spans="1:11" ht="15" customHeight="1" x14ac:dyDescent="0.2">
      <c r="A67" s="69">
        <v>312</v>
      </c>
      <c r="B67" s="69" t="s">
        <v>43</v>
      </c>
      <c r="C67" s="70"/>
      <c r="D67" s="70"/>
      <c r="E67" s="70">
        <v>5200</v>
      </c>
      <c r="F67" s="67"/>
      <c r="G67" s="67"/>
      <c r="K67" s="68"/>
    </row>
    <row r="68" spans="1:11" ht="15" customHeight="1" x14ac:dyDescent="0.2">
      <c r="A68" s="69">
        <v>313</v>
      </c>
      <c r="B68" s="69" t="s">
        <v>134</v>
      </c>
      <c r="C68" s="70"/>
      <c r="D68" s="70"/>
      <c r="E68" s="70">
        <v>14132.11</v>
      </c>
      <c r="F68" s="67"/>
      <c r="G68" s="67"/>
      <c r="K68" s="68"/>
    </row>
    <row r="69" spans="1:11" ht="15" customHeight="1" x14ac:dyDescent="0.2">
      <c r="A69" s="69">
        <v>3132</v>
      </c>
      <c r="B69" s="69" t="s">
        <v>135</v>
      </c>
      <c r="C69" s="70"/>
      <c r="D69" s="70"/>
      <c r="E69" s="70">
        <v>14132.11</v>
      </c>
      <c r="F69" s="67"/>
      <c r="G69" s="67"/>
      <c r="K69" s="68"/>
    </row>
    <row r="70" spans="1:11" ht="15" customHeight="1" x14ac:dyDescent="0.2">
      <c r="A70" s="78">
        <v>32</v>
      </c>
      <c r="B70" s="78" t="s">
        <v>9</v>
      </c>
      <c r="C70" s="79">
        <v>218444.18</v>
      </c>
      <c r="D70" s="79">
        <v>160000</v>
      </c>
      <c r="E70" s="79">
        <v>241256.18</v>
      </c>
      <c r="F70" s="67">
        <f t="shared" si="3"/>
        <v>110.44294244872992</v>
      </c>
      <c r="G70" s="67">
        <f t="shared" si="2"/>
        <v>150.7851125</v>
      </c>
      <c r="K70" s="68"/>
    </row>
    <row r="71" spans="1:11" ht="15" customHeight="1" x14ac:dyDescent="0.2">
      <c r="A71" s="69">
        <v>321</v>
      </c>
      <c r="B71" s="69" t="s">
        <v>136</v>
      </c>
      <c r="C71" s="70">
        <v>50701.09</v>
      </c>
      <c r="D71" s="70"/>
      <c r="E71" s="70">
        <v>70459.02</v>
      </c>
      <c r="F71" s="67"/>
      <c r="G71" s="67"/>
      <c r="K71" s="68"/>
    </row>
    <row r="72" spans="1:11" ht="15" customHeight="1" x14ac:dyDescent="0.2">
      <c r="A72" s="69">
        <v>3211</v>
      </c>
      <c r="B72" s="69" t="s">
        <v>19</v>
      </c>
      <c r="C72" s="70">
        <v>41448.53</v>
      </c>
      <c r="D72" s="70"/>
      <c r="E72" s="70">
        <v>67014.8</v>
      </c>
      <c r="F72" s="67"/>
      <c r="G72" s="67"/>
      <c r="K72" s="68"/>
    </row>
    <row r="73" spans="1:11" ht="15" customHeight="1" x14ac:dyDescent="0.2">
      <c r="A73" s="69">
        <v>322</v>
      </c>
      <c r="B73" s="69" t="s">
        <v>86</v>
      </c>
      <c r="C73" s="70"/>
      <c r="D73" s="70"/>
      <c r="E73" s="70">
        <v>77147.33</v>
      </c>
      <c r="F73" s="67"/>
      <c r="G73" s="67"/>
      <c r="K73" s="68"/>
    </row>
    <row r="74" spans="1:11" ht="15" customHeight="1" x14ac:dyDescent="0.2">
      <c r="A74" s="69">
        <v>3221</v>
      </c>
      <c r="B74" s="69" t="s">
        <v>137</v>
      </c>
      <c r="C74" s="70"/>
      <c r="D74" s="70"/>
      <c r="E74" s="70">
        <v>2568.65</v>
      </c>
      <c r="F74" s="67"/>
      <c r="G74" s="67"/>
      <c r="K74" s="68"/>
    </row>
    <row r="75" spans="1:11" ht="15" customHeight="1" x14ac:dyDescent="0.2">
      <c r="A75" s="69">
        <v>323</v>
      </c>
      <c r="B75" s="69" t="s">
        <v>87</v>
      </c>
      <c r="C75" s="70">
        <v>59838.87</v>
      </c>
      <c r="D75" s="70"/>
      <c r="E75" s="70">
        <v>46229.42</v>
      </c>
      <c r="F75" s="67"/>
      <c r="G75" s="67"/>
      <c r="K75" s="68"/>
    </row>
    <row r="76" spans="1:11" ht="15" customHeight="1" x14ac:dyDescent="0.2">
      <c r="A76" s="69">
        <v>3231</v>
      </c>
      <c r="B76" s="69" t="s">
        <v>54</v>
      </c>
      <c r="C76" s="70"/>
      <c r="D76" s="70"/>
      <c r="E76" s="70">
        <v>12231.96</v>
      </c>
      <c r="F76" s="67"/>
      <c r="G76" s="67"/>
      <c r="K76" s="68"/>
    </row>
    <row r="77" spans="1:11" ht="15" customHeight="1" x14ac:dyDescent="0.2">
      <c r="A77" s="69">
        <v>3232</v>
      </c>
      <c r="B77" s="69" t="s">
        <v>138</v>
      </c>
      <c r="C77" s="70"/>
      <c r="D77" s="70"/>
      <c r="E77" s="70">
        <v>2481.42</v>
      </c>
      <c r="F77" s="67"/>
      <c r="G77" s="67"/>
      <c r="K77" s="68"/>
    </row>
    <row r="78" spans="1:11" ht="15" customHeight="1" x14ac:dyDescent="0.2">
      <c r="A78" s="69">
        <v>3233</v>
      </c>
      <c r="B78" s="69" t="s">
        <v>56</v>
      </c>
      <c r="C78" s="70"/>
      <c r="D78" s="70"/>
      <c r="E78" s="70">
        <v>2943.57</v>
      </c>
      <c r="F78" s="67"/>
      <c r="G78" s="67"/>
      <c r="K78" s="68"/>
    </row>
    <row r="79" spans="1:11" ht="15" customHeight="1" x14ac:dyDescent="0.2">
      <c r="A79" s="69">
        <v>3234</v>
      </c>
      <c r="B79" s="69" t="s">
        <v>57</v>
      </c>
      <c r="C79" s="70"/>
      <c r="D79" s="70"/>
      <c r="E79" s="70">
        <v>1522.94</v>
      </c>
      <c r="F79" s="67"/>
      <c r="G79" s="67"/>
      <c r="K79" s="68"/>
    </row>
    <row r="80" spans="1:11" ht="15" customHeight="1" x14ac:dyDescent="0.2">
      <c r="A80" s="69">
        <v>3235</v>
      </c>
      <c r="B80" s="69" t="s">
        <v>58</v>
      </c>
      <c r="C80" s="70"/>
      <c r="D80" s="70"/>
      <c r="E80" s="70">
        <v>11398.84</v>
      </c>
      <c r="F80" s="67"/>
      <c r="G80" s="67"/>
      <c r="K80" s="68"/>
    </row>
    <row r="81" spans="1:11" ht="15" customHeight="1" x14ac:dyDescent="0.2">
      <c r="A81" s="69">
        <v>3236</v>
      </c>
      <c r="B81" s="69" t="s">
        <v>78</v>
      </c>
      <c r="C81" s="70"/>
      <c r="D81" s="70"/>
      <c r="E81" s="70">
        <v>5733.36</v>
      </c>
      <c r="F81" s="67"/>
      <c r="G81" s="67"/>
      <c r="K81" s="68"/>
    </row>
    <row r="82" spans="1:11" ht="15" customHeight="1" x14ac:dyDescent="0.2">
      <c r="A82" s="69">
        <v>3237</v>
      </c>
      <c r="B82" s="69" t="s">
        <v>59</v>
      </c>
      <c r="C82" s="70"/>
      <c r="D82" s="70"/>
      <c r="E82" s="70">
        <v>2307.34</v>
      </c>
      <c r="F82" s="67"/>
      <c r="G82" s="67"/>
      <c r="K82" s="68"/>
    </row>
    <row r="83" spans="1:11" ht="15" customHeight="1" x14ac:dyDescent="0.2">
      <c r="A83" s="69">
        <v>3238</v>
      </c>
      <c r="B83" s="69" t="s">
        <v>60</v>
      </c>
      <c r="C83" s="70"/>
      <c r="D83" s="70"/>
      <c r="E83" s="70">
        <v>2187.25</v>
      </c>
      <c r="F83" s="67"/>
      <c r="G83" s="67"/>
      <c r="K83" s="68"/>
    </row>
    <row r="84" spans="1:11" ht="15" customHeight="1" x14ac:dyDescent="0.2">
      <c r="A84" s="69">
        <v>3239</v>
      </c>
      <c r="B84" s="69" t="s">
        <v>61</v>
      </c>
      <c r="C84" s="70"/>
      <c r="D84" s="70"/>
      <c r="E84" s="70">
        <v>5422.74</v>
      </c>
      <c r="F84" s="67"/>
      <c r="G84" s="67"/>
      <c r="K84" s="68"/>
    </row>
    <row r="85" spans="1:11" ht="15" customHeight="1" x14ac:dyDescent="0.2">
      <c r="A85" s="69">
        <v>329</v>
      </c>
      <c r="B85" s="69" t="s">
        <v>85</v>
      </c>
      <c r="C85" s="70">
        <v>57310.15</v>
      </c>
      <c r="D85" s="70"/>
      <c r="E85" s="70">
        <v>74486.91</v>
      </c>
      <c r="F85" s="67"/>
      <c r="G85" s="67"/>
      <c r="K85" s="68"/>
    </row>
    <row r="86" spans="1:11" ht="15" customHeight="1" x14ac:dyDescent="0.2">
      <c r="A86" s="69">
        <v>3292</v>
      </c>
      <c r="B86" s="69" t="s">
        <v>80</v>
      </c>
      <c r="C86" s="70"/>
      <c r="D86" s="70"/>
      <c r="E86" s="70">
        <v>3566.37</v>
      </c>
      <c r="F86" s="67"/>
      <c r="G86" s="67"/>
      <c r="K86" s="68"/>
    </row>
    <row r="87" spans="1:11" ht="15" customHeight="1" x14ac:dyDescent="0.2">
      <c r="A87" s="69">
        <v>3293</v>
      </c>
      <c r="B87" s="69" t="s">
        <v>81</v>
      </c>
      <c r="C87" s="161"/>
      <c r="D87" s="70"/>
      <c r="E87" s="70">
        <v>12313.68</v>
      </c>
      <c r="F87" s="67"/>
      <c r="G87" s="67"/>
      <c r="K87" s="68"/>
    </row>
    <row r="88" spans="1:11" ht="15" customHeight="1" x14ac:dyDescent="0.2">
      <c r="A88" s="69">
        <v>3294</v>
      </c>
      <c r="B88" s="69" t="s">
        <v>147</v>
      </c>
      <c r="C88" s="70"/>
      <c r="D88" s="70"/>
      <c r="E88" s="70">
        <v>804</v>
      </c>
      <c r="F88" s="67"/>
      <c r="G88" s="67"/>
      <c r="K88" s="68"/>
    </row>
    <row r="89" spans="1:11" ht="15" customHeight="1" x14ac:dyDescent="0.2">
      <c r="A89" s="69">
        <v>3295</v>
      </c>
      <c r="B89" s="69" t="s">
        <v>83</v>
      </c>
      <c r="C89" s="70"/>
      <c r="D89" s="70"/>
      <c r="E89" s="70">
        <v>883</v>
      </c>
      <c r="F89" s="67"/>
      <c r="G89" s="67"/>
      <c r="K89" s="68"/>
    </row>
    <row r="90" spans="1:11" ht="15" customHeight="1" x14ac:dyDescent="0.2">
      <c r="A90" s="69">
        <v>3299</v>
      </c>
      <c r="B90" s="69" t="s">
        <v>85</v>
      </c>
      <c r="C90" s="70"/>
      <c r="D90" s="70"/>
      <c r="E90" s="70">
        <v>29853.360000000001</v>
      </c>
      <c r="F90" s="67"/>
      <c r="G90" s="67"/>
      <c r="K90" s="68"/>
    </row>
    <row r="91" spans="1:11" ht="15" customHeight="1" x14ac:dyDescent="0.2">
      <c r="A91" s="78">
        <v>34</v>
      </c>
      <c r="B91" s="78" t="s">
        <v>75</v>
      </c>
      <c r="C91" s="79">
        <v>5933.25</v>
      </c>
      <c r="D91" s="79">
        <v>1000</v>
      </c>
      <c r="E91" s="79">
        <v>238.18</v>
      </c>
      <c r="F91" s="67">
        <f t="shared" si="3"/>
        <v>4.0143260439051112</v>
      </c>
      <c r="G91" s="67">
        <f t="shared" si="2"/>
        <v>23.818000000000001</v>
      </c>
      <c r="K91" s="68"/>
    </row>
    <row r="92" spans="1:11" ht="15" customHeight="1" x14ac:dyDescent="0.2">
      <c r="A92" s="69">
        <v>343</v>
      </c>
      <c r="B92" s="69" t="s">
        <v>139</v>
      </c>
      <c r="C92" s="70"/>
      <c r="D92" s="70"/>
      <c r="E92" s="70">
        <v>238.18</v>
      </c>
      <c r="F92" s="67"/>
      <c r="G92" s="67"/>
      <c r="K92" s="68"/>
    </row>
    <row r="93" spans="1:11" ht="15" customHeight="1" x14ac:dyDescent="0.2">
      <c r="A93" s="69">
        <v>3431</v>
      </c>
      <c r="B93" s="69" t="s">
        <v>89</v>
      </c>
      <c r="C93" s="70"/>
      <c r="D93" s="70"/>
      <c r="E93" s="70">
        <v>238.18</v>
      </c>
      <c r="F93" s="67"/>
      <c r="G93" s="67"/>
      <c r="K93" s="68"/>
    </row>
    <row r="94" spans="1:11" x14ac:dyDescent="0.2">
      <c r="A94" s="205" t="s">
        <v>140</v>
      </c>
      <c r="B94" s="205"/>
      <c r="C94" s="77"/>
      <c r="D94" s="77"/>
      <c r="E94" s="77"/>
      <c r="F94" s="67"/>
      <c r="G94" s="67"/>
      <c r="K94" s="68"/>
    </row>
    <row r="95" spans="1:11" ht="15" customHeight="1" x14ac:dyDescent="0.2">
      <c r="A95" s="78">
        <v>3</v>
      </c>
      <c r="B95" s="78" t="s">
        <v>3</v>
      </c>
      <c r="C95" s="79"/>
      <c r="D95" s="79"/>
      <c r="E95" s="79"/>
      <c r="F95" s="67"/>
      <c r="G95" s="67"/>
      <c r="K95" s="68"/>
    </row>
    <row r="96" spans="1:11" ht="15" customHeight="1" x14ac:dyDescent="0.2">
      <c r="A96" s="78">
        <v>31</v>
      </c>
      <c r="B96" s="78" t="s">
        <v>4</v>
      </c>
      <c r="C96" s="79"/>
      <c r="D96" s="79"/>
      <c r="E96" s="79"/>
      <c r="F96" s="67"/>
      <c r="G96" s="67"/>
      <c r="K96" s="68"/>
    </row>
    <row r="97" spans="1:11" ht="15" customHeight="1" x14ac:dyDescent="0.2">
      <c r="A97" s="69">
        <v>311</v>
      </c>
      <c r="B97" s="69" t="s">
        <v>16</v>
      </c>
      <c r="C97" s="70"/>
      <c r="D97" s="70"/>
      <c r="E97" s="70"/>
      <c r="F97" s="67"/>
      <c r="G97" s="67"/>
      <c r="K97" s="68"/>
    </row>
    <row r="98" spans="1:11" ht="15" customHeight="1" x14ac:dyDescent="0.2">
      <c r="A98" s="69">
        <v>3111</v>
      </c>
      <c r="B98" s="69" t="s">
        <v>17</v>
      </c>
      <c r="C98" s="70"/>
      <c r="D98" s="70"/>
      <c r="E98" s="70"/>
      <c r="F98" s="67"/>
      <c r="G98" s="67"/>
      <c r="K98" s="68"/>
    </row>
    <row r="99" spans="1:11" ht="15" customHeight="1" x14ac:dyDescent="0.2">
      <c r="A99" s="69">
        <v>313</v>
      </c>
      <c r="B99" s="69" t="s">
        <v>134</v>
      </c>
      <c r="C99" s="70"/>
      <c r="D99" s="70"/>
      <c r="E99" s="70"/>
      <c r="F99" s="67"/>
      <c r="G99" s="67"/>
      <c r="K99" s="68"/>
    </row>
    <row r="100" spans="1:11" ht="15" customHeight="1" x14ac:dyDescent="0.2">
      <c r="A100" s="69">
        <v>3132</v>
      </c>
      <c r="B100" s="69" t="s">
        <v>135</v>
      </c>
      <c r="C100" s="70"/>
      <c r="D100" s="70"/>
      <c r="E100" s="70"/>
      <c r="F100" s="67"/>
      <c r="G100" s="67"/>
      <c r="K100" s="68"/>
    </row>
    <row r="101" spans="1:11" ht="15" customHeight="1" x14ac:dyDescent="0.2">
      <c r="A101" s="78">
        <v>32</v>
      </c>
      <c r="B101" s="78" t="s">
        <v>9</v>
      </c>
      <c r="C101" s="79"/>
      <c r="D101" s="79"/>
      <c r="E101" s="79"/>
      <c r="F101" s="67"/>
      <c r="G101" s="67"/>
      <c r="K101" s="68"/>
    </row>
    <row r="102" spans="1:11" ht="15" customHeight="1" x14ac:dyDescent="0.2">
      <c r="A102" s="69">
        <v>321</v>
      </c>
      <c r="B102" s="69" t="s">
        <v>136</v>
      </c>
      <c r="C102" s="70"/>
      <c r="D102" s="70"/>
      <c r="E102" s="70"/>
      <c r="F102" s="67"/>
      <c r="G102" s="67"/>
      <c r="K102" s="68"/>
    </row>
    <row r="103" spans="1:11" ht="15" customHeight="1" x14ac:dyDescent="0.2">
      <c r="A103" s="69">
        <v>3211</v>
      </c>
      <c r="B103" s="69" t="s">
        <v>19</v>
      </c>
      <c r="C103" s="70"/>
      <c r="D103" s="70"/>
      <c r="E103" s="70"/>
      <c r="F103" s="67"/>
      <c r="G103" s="67"/>
      <c r="K103" s="68"/>
    </row>
    <row r="104" spans="1:11" ht="15" customHeight="1" x14ac:dyDescent="0.2">
      <c r="A104" s="69">
        <v>322</v>
      </c>
      <c r="B104" s="69" t="s">
        <v>86</v>
      </c>
      <c r="C104" s="70"/>
      <c r="D104" s="70"/>
      <c r="E104" s="70"/>
      <c r="F104" s="67"/>
      <c r="G104" s="67"/>
      <c r="K104" s="68"/>
    </row>
    <row r="105" spans="1:11" ht="15" customHeight="1" x14ac:dyDescent="0.2">
      <c r="A105" s="69">
        <v>3221</v>
      </c>
      <c r="B105" s="69"/>
      <c r="C105" s="70"/>
      <c r="D105" s="70"/>
      <c r="E105" s="70"/>
      <c r="F105" s="67"/>
      <c r="G105" s="67"/>
      <c r="K105" s="68"/>
    </row>
    <row r="106" spans="1:11" ht="15" customHeight="1" x14ac:dyDescent="0.2">
      <c r="A106" s="69">
        <v>323</v>
      </c>
      <c r="B106" s="69" t="s">
        <v>87</v>
      </c>
      <c r="C106" s="70"/>
      <c r="D106" s="70"/>
      <c r="E106" s="70"/>
      <c r="F106" s="67"/>
      <c r="G106" s="67"/>
      <c r="K106" s="68"/>
    </row>
    <row r="107" spans="1:11" ht="15" customHeight="1" x14ac:dyDescent="0.2">
      <c r="A107" s="69">
        <v>3234</v>
      </c>
      <c r="B107" s="69"/>
      <c r="C107" s="70"/>
      <c r="D107" s="70"/>
      <c r="E107" s="70"/>
      <c r="F107" s="67"/>
      <c r="G107" s="67"/>
      <c r="K107" s="68"/>
    </row>
    <row r="108" spans="1:11" ht="15" customHeight="1" x14ac:dyDescent="0.2">
      <c r="A108" s="69">
        <v>329</v>
      </c>
      <c r="B108" s="69" t="s">
        <v>85</v>
      </c>
      <c r="C108" s="70"/>
      <c r="D108" s="70"/>
      <c r="E108" s="70"/>
      <c r="F108" s="67"/>
      <c r="G108" s="67"/>
      <c r="K108" s="68"/>
    </row>
    <row r="109" spans="1:11" ht="15" customHeight="1" x14ac:dyDescent="0.2">
      <c r="A109" s="69">
        <v>3299</v>
      </c>
      <c r="B109" s="69" t="s">
        <v>85</v>
      </c>
      <c r="C109" s="70"/>
      <c r="D109" s="70"/>
      <c r="E109" s="70"/>
      <c r="F109" s="67"/>
      <c r="G109" s="67"/>
      <c r="K109" s="68"/>
    </row>
    <row r="110" spans="1:11" ht="15" customHeight="1" x14ac:dyDescent="0.2">
      <c r="A110" s="78">
        <v>34</v>
      </c>
      <c r="B110" s="78" t="s">
        <v>75</v>
      </c>
      <c r="C110" s="79"/>
      <c r="D110" s="79"/>
      <c r="E110" s="79"/>
      <c r="F110" s="67"/>
      <c r="G110" s="67"/>
      <c r="K110" s="68"/>
    </row>
    <row r="111" spans="1:11" ht="15" customHeight="1" x14ac:dyDescent="0.2">
      <c r="A111" s="69">
        <v>343</v>
      </c>
      <c r="B111" s="69" t="s">
        <v>139</v>
      </c>
      <c r="C111" s="70"/>
      <c r="D111" s="70"/>
      <c r="E111" s="70"/>
      <c r="F111" s="67"/>
      <c r="G111" s="67"/>
      <c r="K111" s="68"/>
    </row>
    <row r="112" spans="1:11" ht="15" customHeight="1" x14ac:dyDescent="0.2">
      <c r="A112" s="69">
        <v>3431</v>
      </c>
      <c r="B112" s="69" t="s">
        <v>89</v>
      </c>
      <c r="C112" s="70"/>
      <c r="D112" s="70"/>
      <c r="E112" s="70"/>
      <c r="F112" s="67"/>
      <c r="G112" s="67"/>
      <c r="K112" s="68"/>
    </row>
    <row r="113" spans="1:11" x14ac:dyDescent="0.2">
      <c r="A113" s="205" t="s">
        <v>141</v>
      </c>
      <c r="B113" s="205"/>
      <c r="C113" s="77"/>
      <c r="D113" s="77"/>
      <c r="E113" s="77"/>
      <c r="F113" s="67"/>
      <c r="G113" s="67"/>
      <c r="K113" s="68"/>
    </row>
    <row r="114" spans="1:11" ht="15" customHeight="1" x14ac:dyDescent="0.2">
      <c r="A114" s="78">
        <v>3</v>
      </c>
      <c r="B114" s="78" t="s">
        <v>3</v>
      </c>
      <c r="C114" s="79">
        <v>193625.2</v>
      </c>
      <c r="D114" s="79">
        <v>183746.71</v>
      </c>
      <c r="E114" s="79">
        <v>183746.71</v>
      </c>
      <c r="F114" s="67">
        <f t="shared" si="3"/>
        <v>94.898138258862986</v>
      </c>
      <c r="G114" s="67">
        <f t="shared" si="2"/>
        <v>100</v>
      </c>
      <c r="K114" s="68"/>
    </row>
    <row r="115" spans="1:11" ht="15" customHeight="1" x14ac:dyDescent="0.2">
      <c r="A115" s="78">
        <v>32</v>
      </c>
      <c r="B115" s="78" t="s">
        <v>9</v>
      </c>
      <c r="C115" s="79">
        <v>189307.13</v>
      </c>
      <c r="D115" s="79">
        <v>178246.71</v>
      </c>
      <c r="E115" s="79">
        <v>178246.71</v>
      </c>
      <c r="F115" s="67">
        <f t="shared" si="3"/>
        <v>94.157420272548634</v>
      </c>
      <c r="G115" s="67">
        <f t="shared" si="2"/>
        <v>100</v>
      </c>
      <c r="K115" s="68"/>
    </row>
    <row r="116" spans="1:11" ht="15" customHeight="1" x14ac:dyDescent="0.2">
      <c r="A116" s="69">
        <v>321</v>
      </c>
      <c r="B116" s="69" t="s">
        <v>136</v>
      </c>
      <c r="C116" s="161">
        <v>38253.800000000003</v>
      </c>
      <c r="D116" s="70"/>
      <c r="E116" s="70">
        <v>43048.68</v>
      </c>
      <c r="F116" s="67"/>
      <c r="G116" s="67"/>
      <c r="K116" s="68"/>
    </row>
    <row r="117" spans="1:11" ht="15" customHeight="1" x14ac:dyDescent="0.2">
      <c r="A117" s="69">
        <v>3211</v>
      </c>
      <c r="B117" s="69" t="s">
        <v>19</v>
      </c>
      <c r="C117" s="70"/>
      <c r="D117" s="70"/>
      <c r="E117" s="70">
        <v>43048.68</v>
      </c>
      <c r="F117" s="67"/>
      <c r="G117" s="67"/>
      <c r="K117" s="68"/>
    </row>
    <row r="118" spans="1:11" ht="15" customHeight="1" x14ac:dyDescent="0.2">
      <c r="A118" s="69">
        <v>3212</v>
      </c>
      <c r="B118" s="69" t="s">
        <v>142</v>
      </c>
      <c r="C118" s="70">
        <v>38133.800000000003</v>
      </c>
      <c r="D118" s="70"/>
      <c r="E118" s="70">
        <v>43048.68</v>
      </c>
      <c r="F118" s="67"/>
      <c r="G118" s="67"/>
      <c r="K118" s="68"/>
    </row>
    <row r="119" spans="1:11" ht="15" customHeight="1" x14ac:dyDescent="0.2">
      <c r="A119" s="69">
        <v>3213</v>
      </c>
      <c r="B119" s="69" t="s">
        <v>48</v>
      </c>
      <c r="C119" s="70"/>
      <c r="D119" s="70"/>
      <c r="E119" s="70"/>
      <c r="F119" s="67"/>
      <c r="G119" s="67"/>
      <c r="K119" s="68"/>
    </row>
    <row r="120" spans="1:11" ht="15" customHeight="1" x14ac:dyDescent="0.2">
      <c r="A120" s="69">
        <v>322</v>
      </c>
      <c r="B120" s="69" t="s">
        <v>86</v>
      </c>
      <c r="C120" s="70">
        <v>88050.8</v>
      </c>
      <c r="D120" s="70"/>
      <c r="E120" s="70">
        <v>73003.34</v>
      </c>
      <c r="F120" s="67"/>
      <c r="G120" s="67"/>
      <c r="K120" s="68"/>
    </row>
    <row r="121" spans="1:11" ht="15" customHeight="1" x14ac:dyDescent="0.2">
      <c r="A121" s="69">
        <v>3221</v>
      </c>
      <c r="B121" s="69" t="s">
        <v>137</v>
      </c>
      <c r="C121" s="70">
        <v>12788.14</v>
      </c>
      <c r="D121" s="70"/>
      <c r="E121" s="70">
        <v>10651.1</v>
      </c>
      <c r="F121" s="67"/>
      <c r="G121" s="67"/>
      <c r="K121" s="68"/>
    </row>
    <row r="122" spans="1:11" ht="15" customHeight="1" x14ac:dyDescent="0.2">
      <c r="A122" s="69">
        <v>3222</v>
      </c>
      <c r="B122" s="69" t="s">
        <v>194</v>
      </c>
      <c r="C122" s="70">
        <v>55572.3</v>
      </c>
      <c r="D122" s="70"/>
      <c r="E122" s="70">
        <v>44617.02</v>
      </c>
      <c r="F122" s="67"/>
      <c r="G122" s="67"/>
      <c r="K122" s="68"/>
    </row>
    <row r="123" spans="1:11" ht="15" customHeight="1" x14ac:dyDescent="0.2">
      <c r="A123" s="69">
        <v>3223</v>
      </c>
      <c r="B123" s="69" t="s">
        <v>51</v>
      </c>
      <c r="C123" s="70">
        <v>14301.91</v>
      </c>
      <c r="D123" s="70"/>
      <c r="E123" s="70">
        <v>14834.67</v>
      </c>
      <c r="F123" s="67"/>
      <c r="G123" s="67"/>
      <c r="K123" s="68"/>
    </row>
    <row r="124" spans="1:11" ht="15" customHeight="1" x14ac:dyDescent="0.2">
      <c r="A124" s="69">
        <v>3224</v>
      </c>
      <c r="B124" s="69" t="s">
        <v>52</v>
      </c>
      <c r="C124" s="70">
        <v>2978.57</v>
      </c>
      <c r="D124" s="70"/>
      <c r="E124" s="70"/>
      <c r="F124" s="67"/>
      <c r="G124" s="67"/>
      <c r="K124" s="68"/>
    </row>
    <row r="125" spans="1:11" ht="15" customHeight="1" x14ac:dyDescent="0.2">
      <c r="A125" s="69">
        <v>3225</v>
      </c>
      <c r="B125" s="69" t="s">
        <v>143</v>
      </c>
      <c r="C125" s="70">
        <v>1956.39</v>
      </c>
      <c r="D125" s="70"/>
      <c r="E125" s="70">
        <v>2696.57</v>
      </c>
      <c r="F125" s="67"/>
      <c r="G125" s="67"/>
      <c r="K125" s="68"/>
    </row>
    <row r="126" spans="1:11" ht="15" customHeight="1" x14ac:dyDescent="0.2">
      <c r="A126" s="69">
        <v>3227</v>
      </c>
      <c r="B126" s="69" t="s">
        <v>144</v>
      </c>
      <c r="C126" s="70">
        <v>453.49</v>
      </c>
      <c r="D126" s="70"/>
      <c r="E126" s="70"/>
      <c r="F126" s="67"/>
      <c r="G126" s="67"/>
      <c r="K126" s="68"/>
    </row>
    <row r="127" spans="1:11" ht="15" customHeight="1" x14ac:dyDescent="0.2">
      <c r="A127" s="69">
        <v>323</v>
      </c>
      <c r="B127" s="69" t="s">
        <v>87</v>
      </c>
      <c r="C127" s="70">
        <v>60533.55</v>
      </c>
      <c r="D127" s="70"/>
      <c r="E127" s="70">
        <v>55481.5</v>
      </c>
      <c r="F127" s="67"/>
      <c r="G127" s="67"/>
      <c r="K127" s="68"/>
    </row>
    <row r="128" spans="1:11" ht="15" customHeight="1" x14ac:dyDescent="0.2">
      <c r="A128" s="69">
        <v>3231</v>
      </c>
      <c r="B128" s="69" t="s">
        <v>54</v>
      </c>
      <c r="C128" s="70">
        <v>5059.78</v>
      </c>
      <c r="D128" s="70"/>
      <c r="E128" s="70">
        <v>5343.16</v>
      </c>
      <c r="F128" s="67"/>
      <c r="G128" s="67"/>
      <c r="K128" s="68"/>
    </row>
    <row r="129" spans="1:11" ht="15" customHeight="1" x14ac:dyDescent="0.2">
      <c r="A129" s="69">
        <v>3232</v>
      </c>
      <c r="B129" s="69" t="s">
        <v>138</v>
      </c>
      <c r="C129" s="70">
        <v>173</v>
      </c>
      <c r="D129" s="70"/>
      <c r="E129" s="70"/>
      <c r="F129" s="67"/>
      <c r="G129" s="67"/>
      <c r="K129" s="68"/>
    </row>
    <row r="130" spans="1:11" ht="15" customHeight="1" x14ac:dyDescent="0.2">
      <c r="A130" s="69">
        <v>3233</v>
      </c>
      <c r="B130" s="69" t="s">
        <v>56</v>
      </c>
      <c r="C130" s="70"/>
      <c r="D130" s="70"/>
      <c r="E130" s="70"/>
      <c r="F130" s="67"/>
      <c r="G130" s="67"/>
      <c r="K130" s="68"/>
    </row>
    <row r="131" spans="1:11" ht="15" customHeight="1" x14ac:dyDescent="0.2">
      <c r="A131" s="69">
        <v>3234</v>
      </c>
      <c r="B131" s="69" t="s">
        <v>57</v>
      </c>
      <c r="C131" s="70">
        <v>7534.05</v>
      </c>
      <c r="D131" s="70"/>
      <c r="E131" s="70">
        <v>8378.7199999999993</v>
      </c>
      <c r="F131" s="67"/>
      <c r="G131" s="67"/>
      <c r="K131" s="68"/>
    </row>
    <row r="132" spans="1:11" ht="15" customHeight="1" x14ac:dyDescent="0.2">
      <c r="A132" s="69">
        <v>3235</v>
      </c>
      <c r="B132" s="69" t="s">
        <v>58</v>
      </c>
      <c r="C132" s="70">
        <v>31578.93</v>
      </c>
      <c r="D132" s="70"/>
      <c r="E132" s="70">
        <v>30468.32</v>
      </c>
      <c r="F132" s="67"/>
      <c r="G132" s="67"/>
      <c r="K132" s="68"/>
    </row>
    <row r="133" spans="1:11" ht="15" customHeight="1" x14ac:dyDescent="0.2">
      <c r="A133" s="69">
        <v>3236</v>
      </c>
      <c r="B133" s="69" t="s">
        <v>145</v>
      </c>
      <c r="C133" s="70">
        <v>6394.35</v>
      </c>
      <c r="D133" s="70"/>
      <c r="E133" s="70">
        <v>394.2</v>
      </c>
      <c r="F133" s="67"/>
      <c r="G133" s="67"/>
      <c r="K133" s="68"/>
    </row>
    <row r="134" spans="1:11" ht="15" customHeight="1" x14ac:dyDescent="0.2">
      <c r="A134" s="69">
        <v>3237</v>
      </c>
      <c r="B134" s="69" t="s">
        <v>59</v>
      </c>
      <c r="C134" s="70">
        <v>808.77</v>
      </c>
      <c r="D134" s="70"/>
      <c r="E134" s="70">
        <v>906.25</v>
      </c>
      <c r="F134" s="67"/>
      <c r="G134" s="67"/>
      <c r="K134" s="68"/>
    </row>
    <row r="135" spans="1:11" ht="15" customHeight="1" x14ac:dyDescent="0.2">
      <c r="A135" s="69">
        <v>3238</v>
      </c>
      <c r="B135" s="69" t="s">
        <v>60</v>
      </c>
      <c r="C135" s="70">
        <v>8984.67</v>
      </c>
      <c r="D135" s="70"/>
      <c r="E135" s="70">
        <v>9990.85</v>
      </c>
      <c r="F135" s="67"/>
      <c r="G135" s="67"/>
      <c r="K135" s="68"/>
    </row>
    <row r="136" spans="1:11" ht="15" customHeight="1" x14ac:dyDescent="0.2">
      <c r="A136" s="69">
        <v>3239</v>
      </c>
      <c r="B136" s="69" t="s">
        <v>61</v>
      </c>
      <c r="C136" s="70">
        <v>2468.98</v>
      </c>
      <c r="D136" s="70"/>
      <c r="E136" s="70"/>
      <c r="F136" s="67"/>
      <c r="G136" s="67"/>
      <c r="K136" s="68"/>
    </row>
    <row r="137" spans="1:11" ht="15" customHeight="1" x14ac:dyDescent="0.2">
      <c r="A137" s="69">
        <v>329</v>
      </c>
      <c r="B137" s="69" t="s">
        <v>85</v>
      </c>
      <c r="C137" s="70"/>
      <c r="D137" s="70"/>
      <c r="E137" s="70">
        <v>6713.19</v>
      </c>
      <c r="F137" s="67"/>
      <c r="G137" s="67"/>
      <c r="K137" s="68"/>
    </row>
    <row r="138" spans="1:11" ht="15" customHeight="1" x14ac:dyDescent="0.2">
      <c r="A138" s="69">
        <v>3291</v>
      </c>
      <c r="B138" s="69" t="s">
        <v>146</v>
      </c>
      <c r="C138" s="70"/>
      <c r="D138" s="70"/>
      <c r="E138" s="70"/>
      <c r="F138" s="67"/>
      <c r="G138" s="67"/>
      <c r="K138" s="68"/>
    </row>
    <row r="139" spans="1:11" ht="15" customHeight="1" x14ac:dyDescent="0.2">
      <c r="A139" s="69">
        <v>3293</v>
      </c>
      <c r="B139" s="69" t="s">
        <v>81</v>
      </c>
      <c r="C139" s="70">
        <v>1929.1</v>
      </c>
      <c r="D139" s="70"/>
      <c r="E139" s="70">
        <v>5926.65</v>
      </c>
      <c r="F139" s="67"/>
      <c r="G139" s="67"/>
      <c r="K139" s="68"/>
    </row>
    <row r="140" spans="1:11" ht="15" customHeight="1" x14ac:dyDescent="0.2">
      <c r="A140" s="69">
        <v>3294</v>
      </c>
      <c r="B140" s="69" t="s">
        <v>147</v>
      </c>
      <c r="C140" s="70">
        <v>185</v>
      </c>
      <c r="D140" s="70"/>
      <c r="E140" s="70">
        <v>150</v>
      </c>
      <c r="F140" s="67"/>
      <c r="G140" s="67"/>
      <c r="K140" s="68"/>
    </row>
    <row r="141" spans="1:11" ht="15" customHeight="1" x14ac:dyDescent="0.2">
      <c r="A141" s="69">
        <v>3295</v>
      </c>
      <c r="B141" s="69" t="s">
        <v>83</v>
      </c>
      <c r="C141" s="70">
        <v>254.88</v>
      </c>
      <c r="D141" s="70"/>
      <c r="E141" s="70"/>
      <c r="F141" s="67"/>
      <c r="G141" s="67"/>
      <c r="K141" s="68"/>
    </row>
    <row r="142" spans="1:11" ht="15" customHeight="1" x14ac:dyDescent="0.2">
      <c r="A142" s="69">
        <v>3299</v>
      </c>
      <c r="B142" s="69" t="s">
        <v>85</v>
      </c>
      <c r="C142" s="70">
        <v>100</v>
      </c>
      <c r="D142" s="70"/>
      <c r="E142" s="70">
        <v>636.54</v>
      </c>
      <c r="F142" s="67"/>
      <c r="G142" s="67"/>
      <c r="K142" s="68"/>
    </row>
    <row r="143" spans="1:11" ht="15" customHeight="1" x14ac:dyDescent="0.2">
      <c r="A143" s="78">
        <v>34</v>
      </c>
      <c r="B143" s="78" t="s">
        <v>75</v>
      </c>
      <c r="C143" s="79">
        <v>4318.07</v>
      </c>
      <c r="D143" s="79">
        <v>5500</v>
      </c>
      <c r="E143" s="79">
        <v>5500</v>
      </c>
      <c r="F143" s="67">
        <f t="shared" ref="F143:F175" si="4">E143/C143*100</f>
        <v>127.37171930978424</v>
      </c>
      <c r="G143" s="67">
        <f t="shared" ref="G143:G175" si="5">(E143/D143)*100</f>
        <v>100</v>
      </c>
      <c r="K143" s="68"/>
    </row>
    <row r="144" spans="1:11" ht="15" customHeight="1" x14ac:dyDescent="0.2">
      <c r="A144" s="69">
        <v>343</v>
      </c>
      <c r="B144" s="69" t="s">
        <v>139</v>
      </c>
      <c r="C144" s="161">
        <v>4318.07</v>
      </c>
      <c r="D144" s="70">
        <v>5500</v>
      </c>
      <c r="E144" s="70">
        <v>5500</v>
      </c>
      <c r="F144" s="67">
        <f t="shared" si="4"/>
        <v>127.37171930978424</v>
      </c>
      <c r="G144" s="67">
        <f t="shared" si="5"/>
        <v>100</v>
      </c>
      <c r="K144" s="68"/>
    </row>
    <row r="145" spans="1:11" ht="15" customHeight="1" x14ac:dyDescent="0.2">
      <c r="A145" s="69">
        <v>3431</v>
      </c>
      <c r="B145" s="69" t="s">
        <v>89</v>
      </c>
      <c r="C145" s="161">
        <v>4318.07</v>
      </c>
      <c r="D145" s="70">
        <v>5500</v>
      </c>
      <c r="E145" s="70">
        <v>5500</v>
      </c>
      <c r="F145" s="67">
        <f t="shared" si="4"/>
        <v>127.37171930978424</v>
      </c>
      <c r="G145" s="67">
        <f t="shared" si="5"/>
        <v>100</v>
      </c>
      <c r="K145" s="68"/>
    </row>
    <row r="146" spans="1:11" x14ac:dyDescent="0.2">
      <c r="A146" s="205" t="s">
        <v>148</v>
      </c>
      <c r="B146" s="205"/>
      <c r="C146" s="77"/>
      <c r="D146" s="77"/>
      <c r="E146" s="77"/>
      <c r="F146" s="67"/>
      <c r="G146" s="67"/>
      <c r="K146" s="68"/>
    </row>
    <row r="147" spans="1:11" ht="15" customHeight="1" x14ac:dyDescent="0.2">
      <c r="A147" s="78">
        <v>3</v>
      </c>
      <c r="B147" s="78" t="s">
        <v>3</v>
      </c>
      <c r="C147" s="79">
        <v>26304.32</v>
      </c>
      <c r="D147" s="79">
        <v>17500</v>
      </c>
      <c r="E147" s="79">
        <v>27066.5</v>
      </c>
      <c r="F147" s="67">
        <f t="shared" si="4"/>
        <v>102.89754686682645</v>
      </c>
      <c r="G147" s="67">
        <f t="shared" si="5"/>
        <v>154.6657142857143</v>
      </c>
      <c r="K147" s="68"/>
    </row>
    <row r="148" spans="1:11" ht="15" customHeight="1" x14ac:dyDescent="0.2">
      <c r="A148" s="78">
        <v>32</v>
      </c>
      <c r="B148" s="78" t="s">
        <v>9</v>
      </c>
      <c r="C148" s="79">
        <v>26304.32</v>
      </c>
      <c r="D148" s="79">
        <v>17500</v>
      </c>
      <c r="E148" s="79">
        <v>27066.5</v>
      </c>
      <c r="F148" s="67">
        <f t="shared" si="4"/>
        <v>102.89754686682645</v>
      </c>
      <c r="G148" s="67">
        <f t="shared" si="5"/>
        <v>154.6657142857143</v>
      </c>
      <c r="K148" s="68"/>
    </row>
    <row r="149" spans="1:11" ht="15" customHeight="1" x14ac:dyDescent="0.2">
      <c r="A149" s="69">
        <v>322</v>
      </c>
      <c r="B149" s="69" t="s">
        <v>86</v>
      </c>
      <c r="C149" s="161"/>
      <c r="D149" s="70"/>
      <c r="E149" s="70"/>
      <c r="F149" s="67"/>
      <c r="G149" s="67"/>
      <c r="K149" s="68"/>
    </row>
    <row r="150" spans="1:11" ht="15" customHeight="1" x14ac:dyDescent="0.2">
      <c r="A150" s="69">
        <v>3221</v>
      </c>
      <c r="B150" s="69" t="s">
        <v>137</v>
      </c>
      <c r="C150" s="70"/>
      <c r="D150" s="70"/>
      <c r="E150" s="70"/>
      <c r="F150" s="67"/>
      <c r="G150" s="67"/>
      <c r="K150" s="68"/>
    </row>
    <row r="151" spans="1:11" ht="15" customHeight="1" x14ac:dyDescent="0.2">
      <c r="A151" s="69">
        <v>3225</v>
      </c>
      <c r="B151" s="69" t="s">
        <v>143</v>
      </c>
      <c r="C151" s="70"/>
      <c r="D151" s="70"/>
      <c r="E151" s="70"/>
      <c r="F151" s="67"/>
      <c r="G151" s="67"/>
      <c r="K151" s="68"/>
    </row>
    <row r="152" spans="1:11" ht="15" customHeight="1" x14ac:dyDescent="0.2">
      <c r="A152" s="69">
        <v>324</v>
      </c>
      <c r="B152" s="69" t="s">
        <v>149</v>
      </c>
      <c r="C152" s="70"/>
      <c r="D152" s="70"/>
      <c r="E152" s="70"/>
      <c r="F152" s="67"/>
      <c r="G152" s="67"/>
      <c r="K152" s="68"/>
    </row>
    <row r="153" spans="1:11" ht="15" customHeight="1" x14ac:dyDescent="0.2">
      <c r="A153" s="69">
        <v>3241</v>
      </c>
      <c r="B153" s="69" t="s">
        <v>149</v>
      </c>
      <c r="C153" s="70"/>
      <c r="D153" s="70"/>
      <c r="E153" s="70"/>
      <c r="F153" s="67"/>
      <c r="G153" s="67"/>
      <c r="K153" s="68"/>
    </row>
    <row r="154" spans="1:11" ht="15" customHeight="1" x14ac:dyDescent="0.2">
      <c r="A154" s="69">
        <v>329</v>
      </c>
      <c r="B154" s="69" t="s">
        <v>85</v>
      </c>
      <c r="C154" s="70"/>
      <c r="D154" s="70"/>
      <c r="E154" s="70"/>
      <c r="F154" s="67"/>
      <c r="G154" s="67"/>
      <c r="K154" s="68"/>
    </row>
    <row r="155" spans="1:11" ht="15" customHeight="1" x14ac:dyDescent="0.2">
      <c r="A155" s="69">
        <v>3299</v>
      </c>
      <c r="B155" s="69" t="s">
        <v>85</v>
      </c>
      <c r="C155" s="70">
        <v>26304.32</v>
      </c>
      <c r="D155" s="70">
        <v>17500</v>
      </c>
      <c r="E155" s="70">
        <v>27066.5</v>
      </c>
      <c r="F155" s="67">
        <f t="shared" si="4"/>
        <v>102.89754686682645</v>
      </c>
      <c r="G155" s="67">
        <f t="shared" si="5"/>
        <v>154.6657142857143</v>
      </c>
      <c r="K155" s="68"/>
    </row>
    <row r="156" spans="1:11" x14ac:dyDescent="0.2">
      <c r="A156" s="205" t="s">
        <v>150</v>
      </c>
      <c r="B156" s="205"/>
      <c r="C156" s="77">
        <v>0</v>
      </c>
      <c r="D156" s="77">
        <v>0</v>
      </c>
      <c r="E156" s="77">
        <v>0</v>
      </c>
      <c r="F156" s="67"/>
      <c r="G156" s="67"/>
      <c r="K156" s="68"/>
    </row>
    <row r="157" spans="1:11" ht="15" customHeight="1" x14ac:dyDescent="0.2">
      <c r="A157" s="78">
        <v>3</v>
      </c>
      <c r="B157" s="78" t="s">
        <v>3</v>
      </c>
      <c r="C157" s="79">
        <v>0</v>
      </c>
      <c r="D157" s="79">
        <v>0</v>
      </c>
      <c r="E157" s="79">
        <v>0</v>
      </c>
      <c r="F157" s="67"/>
      <c r="G157" s="67"/>
      <c r="K157" s="68"/>
    </row>
    <row r="158" spans="1:11" ht="15" customHeight="1" x14ac:dyDescent="0.2">
      <c r="A158" s="78">
        <v>32</v>
      </c>
      <c r="B158" s="78" t="s">
        <v>9</v>
      </c>
      <c r="C158" s="79">
        <v>0</v>
      </c>
      <c r="D158" s="79">
        <v>0</v>
      </c>
      <c r="E158" s="79">
        <v>0</v>
      </c>
      <c r="F158" s="67"/>
      <c r="G158" s="67"/>
      <c r="K158" s="68"/>
    </row>
    <row r="159" spans="1:11" ht="15" customHeight="1" x14ac:dyDescent="0.2">
      <c r="A159" s="69">
        <v>322</v>
      </c>
      <c r="B159" s="69" t="s">
        <v>86</v>
      </c>
      <c r="C159" s="70"/>
      <c r="D159" s="70"/>
      <c r="E159" s="70"/>
      <c r="F159" s="67"/>
      <c r="G159" s="67"/>
      <c r="K159" s="68"/>
    </row>
    <row r="160" spans="1:11" ht="15" customHeight="1" x14ac:dyDescent="0.2">
      <c r="A160" s="69">
        <v>323</v>
      </c>
      <c r="B160" s="69" t="s">
        <v>87</v>
      </c>
      <c r="C160" s="70"/>
      <c r="D160" s="70"/>
      <c r="E160" s="70"/>
      <c r="F160" s="67"/>
      <c r="G160" s="67"/>
      <c r="K160" s="68"/>
    </row>
    <row r="161" spans="1:11" ht="15" customHeight="1" x14ac:dyDescent="0.2">
      <c r="A161" s="69">
        <v>324</v>
      </c>
      <c r="B161" s="69" t="s">
        <v>149</v>
      </c>
      <c r="C161" s="70"/>
      <c r="D161" s="70"/>
      <c r="E161" s="70"/>
      <c r="F161" s="67"/>
      <c r="G161" s="67"/>
      <c r="K161" s="68"/>
    </row>
    <row r="162" spans="1:11" ht="15" customHeight="1" x14ac:dyDescent="0.2">
      <c r="A162" s="69">
        <v>3241</v>
      </c>
      <c r="B162" s="69" t="s">
        <v>149</v>
      </c>
      <c r="C162" s="70"/>
      <c r="D162" s="70"/>
      <c r="E162" s="70"/>
      <c r="F162" s="67"/>
      <c r="G162" s="67"/>
      <c r="K162" s="68"/>
    </row>
    <row r="163" spans="1:11" ht="15" customHeight="1" x14ac:dyDescent="0.2">
      <c r="A163" s="69">
        <v>329</v>
      </c>
      <c r="B163" s="69" t="s">
        <v>85</v>
      </c>
      <c r="C163" s="70"/>
      <c r="D163" s="70"/>
      <c r="E163" s="70"/>
      <c r="F163" s="67"/>
      <c r="G163" s="67"/>
      <c r="K163" s="68"/>
    </row>
    <row r="164" spans="1:11" ht="15" customHeight="1" x14ac:dyDescent="0.2">
      <c r="A164" s="69">
        <v>3299</v>
      </c>
      <c r="B164" s="69" t="s">
        <v>85</v>
      </c>
      <c r="C164" s="70"/>
      <c r="D164" s="70"/>
      <c r="E164" s="70"/>
      <c r="F164" s="67"/>
      <c r="G164" s="67"/>
      <c r="K164" s="68"/>
    </row>
    <row r="165" spans="1:11" x14ac:dyDescent="0.2">
      <c r="A165" s="205" t="s">
        <v>151</v>
      </c>
      <c r="B165" s="205"/>
      <c r="C165" s="77"/>
      <c r="D165" s="77"/>
      <c r="E165" s="77"/>
      <c r="F165" s="67"/>
      <c r="G165" s="67"/>
      <c r="K165" s="80"/>
    </row>
    <row r="166" spans="1:11" ht="15" customHeight="1" x14ac:dyDescent="0.2">
      <c r="A166" s="78">
        <v>3</v>
      </c>
      <c r="B166" s="78" t="s">
        <v>3</v>
      </c>
      <c r="C166" s="79">
        <v>1796247.3</v>
      </c>
      <c r="D166" s="79">
        <v>2692000</v>
      </c>
      <c r="E166" s="79">
        <v>2480477.2200000002</v>
      </c>
      <c r="F166" s="67">
        <f t="shared" si="4"/>
        <v>138.0921891991153</v>
      </c>
      <c r="G166" s="67">
        <f t="shared" si="5"/>
        <v>92.14254160475484</v>
      </c>
      <c r="K166" s="68"/>
    </row>
    <row r="167" spans="1:11" ht="15" customHeight="1" x14ac:dyDescent="0.2">
      <c r="A167" s="78">
        <v>31</v>
      </c>
      <c r="B167" s="78" t="s">
        <v>4</v>
      </c>
      <c r="C167" s="79">
        <v>1796247.3</v>
      </c>
      <c r="D167" s="79">
        <v>2652000</v>
      </c>
      <c r="E167" s="79">
        <v>2462653.0499999998</v>
      </c>
      <c r="F167" s="67">
        <f t="shared" si="4"/>
        <v>137.09988875139854</v>
      </c>
      <c r="G167" s="67">
        <f t="shared" si="5"/>
        <v>92.860220588235293</v>
      </c>
      <c r="K167" s="68"/>
    </row>
    <row r="168" spans="1:11" ht="15" customHeight="1" x14ac:dyDescent="0.2">
      <c r="A168" s="69">
        <v>311</v>
      </c>
      <c r="B168" s="69" t="s">
        <v>16</v>
      </c>
      <c r="C168" s="161"/>
      <c r="D168" s="70"/>
      <c r="E168" s="70">
        <v>2039697.89</v>
      </c>
      <c r="F168" s="67"/>
      <c r="G168" s="67"/>
      <c r="K168" s="68"/>
    </row>
    <row r="169" spans="1:11" ht="15" customHeight="1" x14ac:dyDescent="0.2">
      <c r="A169" s="69">
        <v>3111</v>
      </c>
      <c r="B169" s="69" t="s">
        <v>17</v>
      </c>
      <c r="C169" s="70"/>
      <c r="D169" s="70"/>
      <c r="E169" s="70">
        <v>2039697.89</v>
      </c>
      <c r="F169" s="67"/>
      <c r="G169" s="67"/>
      <c r="K169" s="68"/>
    </row>
    <row r="170" spans="1:11" ht="15" customHeight="1" x14ac:dyDescent="0.2">
      <c r="A170" s="69">
        <v>312</v>
      </c>
      <c r="B170" s="69" t="s">
        <v>43</v>
      </c>
      <c r="C170" s="70"/>
      <c r="D170" s="70"/>
      <c r="E170" s="70">
        <v>86397.79</v>
      </c>
      <c r="F170" s="67"/>
      <c r="G170" s="67"/>
      <c r="K170" s="68"/>
    </row>
    <row r="171" spans="1:11" ht="15" customHeight="1" x14ac:dyDescent="0.2">
      <c r="A171" s="69">
        <v>3121</v>
      </c>
      <c r="B171" s="69" t="s">
        <v>43</v>
      </c>
      <c r="C171" s="70"/>
      <c r="D171" s="70"/>
      <c r="E171" s="70">
        <v>86397.79</v>
      </c>
      <c r="F171" s="67"/>
      <c r="G171" s="67"/>
      <c r="K171" s="68"/>
    </row>
    <row r="172" spans="1:11" ht="15" customHeight="1" x14ac:dyDescent="0.2">
      <c r="A172" s="69">
        <v>313</v>
      </c>
      <c r="B172" s="69" t="s">
        <v>134</v>
      </c>
      <c r="C172" s="70"/>
      <c r="D172" s="70"/>
      <c r="E172" s="70">
        <v>336557.37</v>
      </c>
      <c r="F172" s="67"/>
      <c r="G172" s="67"/>
      <c r="K172" s="68"/>
    </row>
    <row r="173" spans="1:11" ht="15" customHeight="1" x14ac:dyDescent="0.2">
      <c r="A173" s="69">
        <v>3132</v>
      </c>
      <c r="B173" s="69" t="s">
        <v>135</v>
      </c>
      <c r="C173" s="70"/>
      <c r="D173" s="70"/>
      <c r="E173" s="70">
        <v>336557.37</v>
      </c>
      <c r="F173" s="67"/>
      <c r="G173" s="67"/>
      <c r="K173" s="68"/>
    </row>
    <row r="174" spans="1:11" ht="15" customHeight="1" x14ac:dyDescent="0.2">
      <c r="A174" s="69">
        <v>3133</v>
      </c>
      <c r="B174" s="69" t="s">
        <v>46</v>
      </c>
      <c r="C174" s="70"/>
      <c r="D174" s="70"/>
      <c r="E174" s="70"/>
      <c r="F174" s="67"/>
      <c r="G174" s="67"/>
      <c r="K174" s="68"/>
    </row>
    <row r="175" spans="1:11" ht="15" customHeight="1" x14ac:dyDescent="0.2">
      <c r="A175" s="78">
        <v>32</v>
      </c>
      <c r="B175" s="78" t="s">
        <v>9</v>
      </c>
      <c r="C175" s="79">
        <v>23039.68</v>
      </c>
      <c r="D175" s="79">
        <v>30000</v>
      </c>
      <c r="E175" s="79">
        <v>15752.34</v>
      </c>
      <c r="F175" s="67">
        <f t="shared" si="4"/>
        <v>68.370480840011666</v>
      </c>
      <c r="G175" s="67">
        <f t="shared" si="5"/>
        <v>52.507800000000003</v>
      </c>
      <c r="K175" s="68"/>
    </row>
    <row r="176" spans="1:11" ht="15" customHeight="1" x14ac:dyDescent="0.2">
      <c r="A176" s="81">
        <v>321</v>
      </c>
      <c r="B176" s="81" t="s">
        <v>136</v>
      </c>
      <c r="C176" s="161"/>
      <c r="D176" s="73"/>
      <c r="E176" s="73">
        <v>9863.09</v>
      </c>
      <c r="F176" s="67"/>
      <c r="G176" s="67"/>
      <c r="K176" s="68"/>
    </row>
    <row r="177" spans="1:11" ht="15" customHeight="1" x14ac:dyDescent="0.2">
      <c r="A177" s="81">
        <v>3211</v>
      </c>
      <c r="B177" s="81" t="s">
        <v>19</v>
      </c>
      <c r="C177" s="73"/>
      <c r="D177" s="73"/>
      <c r="E177" s="73">
        <v>1190.9000000000001</v>
      </c>
      <c r="F177" s="67"/>
      <c r="G177" s="67"/>
      <c r="K177" s="68"/>
    </row>
    <row r="178" spans="1:11" ht="15" customHeight="1" x14ac:dyDescent="0.2">
      <c r="A178" s="81">
        <v>3212</v>
      </c>
      <c r="B178" s="81" t="s">
        <v>180</v>
      </c>
      <c r="C178" s="73"/>
      <c r="D178" s="73"/>
      <c r="E178" s="73">
        <v>8672.19</v>
      </c>
      <c r="F178" s="67"/>
      <c r="G178" s="67"/>
      <c r="K178" s="68"/>
    </row>
    <row r="179" spans="1:11" ht="15" customHeight="1" x14ac:dyDescent="0.2">
      <c r="A179" s="81">
        <v>3213</v>
      </c>
      <c r="B179" s="81" t="s">
        <v>48</v>
      </c>
      <c r="C179" s="73"/>
      <c r="D179" s="73"/>
      <c r="E179" s="73"/>
      <c r="F179" s="67"/>
      <c r="G179" s="67"/>
      <c r="K179" s="68"/>
    </row>
    <row r="180" spans="1:11" ht="15" customHeight="1" x14ac:dyDescent="0.2">
      <c r="A180" s="69">
        <v>322</v>
      </c>
      <c r="B180" s="69" t="s">
        <v>86</v>
      </c>
      <c r="C180" s="70"/>
      <c r="D180" s="70"/>
      <c r="E180" s="70"/>
      <c r="F180" s="67"/>
      <c r="G180" s="67"/>
      <c r="K180" s="68"/>
    </row>
    <row r="181" spans="1:11" ht="15" customHeight="1" x14ac:dyDescent="0.2">
      <c r="A181" s="69">
        <v>3221</v>
      </c>
      <c r="B181" s="69" t="s">
        <v>137</v>
      </c>
      <c r="C181" s="70"/>
      <c r="D181" s="70"/>
      <c r="E181" s="70"/>
      <c r="F181" s="67"/>
      <c r="G181" s="67"/>
      <c r="K181" s="68"/>
    </row>
    <row r="182" spans="1:11" ht="15" customHeight="1" x14ac:dyDescent="0.2">
      <c r="A182" s="69">
        <v>3224</v>
      </c>
      <c r="B182" s="69" t="s">
        <v>52</v>
      </c>
      <c r="C182" s="70"/>
      <c r="D182" s="70"/>
      <c r="E182" s="70"/>
      <c r="F182" s="67"/>
      <c r="G182" s="67"/>
      <c r="K182" s="68"/>
    </row>
    <row r="183" spans="1:11" ht="15" customHeight="1" x14ac:dyDescent="0.2">
      <c r="A183" s="69">
        <v>3225</v>
      </c>
      <c r="B183" s="69" t="s">
        <v>143</v>
      </c>
      <c r="C183" s="70"/>
      <c r="D183" s="70"/>
      <c r="E183" s="70"/>
      <c r="F183" s="67"/>
      <c r="G183" s="67"/>
      <c r="K183" s="68"/>
    </row>
    <row r="184" spans="1:11" ht="15" customHeight="1" x14ac:dyDescent="0.2">
      <c r="A184" s="69">
        <v>323</v>
      </c>
      <c r="B184" s="69" t="s">
        <v>87</v>
      </c>
      <c r="C184" s="70"/>
      <c r="D184" s="70"/>
      <c r="E184" s="70">
        <v>1530.88</v>
      </c>
      <c r="F184" s="67"/>
      <c r="G184" s="67"/>
      <c r="K184" s="68"/>
    </row>
    <row r="185" spans="1:11" ht="15" customHeight="1" x14ac:dyDescent="0.2">
      <c r="A185" s="69">
        <v>3231</v>
      </c>
      <c r="B185" s="69" t="s">
        <v>54</v>
      </c>
      <c r="C185" s="70"/>
      <c r="D185" s="70"/>
      <c r="E185" s="70"/>
      <c r="F185" s="67"/>
      <c r="G185" s="67"/>
      <c r="K185" s="68"/>
    </row>
    <row r="186" spans="1:11" ht="15" customHeight="1" x14ac:dyDescent="0.2">
      <c r="A186" s="69">
        <v>3236</v>
      </c>
      <c r="B186" s="69" t="s">
        <v>145</v>
      </c>
      <c r="C186" s="70"/>
      <c r="D186" s="70"/>
      <c r="E186" s="70"/>
      <c r="F186" s="67"/>
      <c r="G186" s="67"/>
      <c r="K186" s="68"/>
    </row>
    <row r="187" spans="1:11" ht="15" customHeight="1" x14ac:dyDescent="0.2">
      <c r="A187" s="69">
        <v>3237</v>
      </c>
      <c r="B187" s="69" t="s">
        <v>59</v>
      </c>
      <c r="C187" s="70"/>
      <c r="D187" s="70"/>
      <c r="E187" s="70">
        <v>890.58</v>
      </c>
      <c r="F187" s="67"/>
      <c r="G187" s="67"/>
      <c r="K187" s="68"/>
    </row>
    <row r="188" spans="1:11" ht="15" customHeight="1" x14ac:dyDescent="0.2">
      <c r="A188" s="69">
        <v>329</v>
      </c>
      <c r="B188" s="69" t="s">
        <v>85</v>
      </c>
      <c r="C188" s="70"/>
      <c r="D188" s="70"/>
      <c r="E188" s="70"/>
      <c r="F188" s="67"/>
      <c r="G188" s="67"/>
      <c r="K188" s="68"/>
    </row>
    <row r="189" spans="1:11" ht="15" customHeight="1" x14ac:dyDescent="0.2">
      <c r="A189" s="69">
        <v>3295</v>
      </c>
      <c r="B189" s="69" t="s">
        <v>83</v>
      </c>
      <c r="C189" s="70"/>
      <c r="D189" s="70"/>
      <c r="E189" s="70"/>
      <c r="F189" s="67"/>
      <c r="G189" s="67"/>
      <c r="K189" s="68"/>
    </row>
    <row r="190" spans="1:11" ht="15" customHeight="1" x14ac:dyDescent="0.2">
      <c r="A190" s="69">
        <v>3296</v>
      </c>
      <c r="B190" s="69" t="s">
        <v>84</v>
      </c>
      <c r="C190" s="70"/>
      <c r="D190" s="70"/>
      <c r="E190" s="70"/>
      <c r="F190" s="67"/>
      <c r="G190" s="67"/>
      <c r="K190" s="68"/>
    </row>
    <row r="191" spans="1:11" ht="15" customHeight="1" x14ac:dyDescent="0.2">
      <c r="A191" s="69">
        <v>3299</v>
      </c>
      <c r="B191" s="69" t="s">
        <v>85</v>
      </c>
      <c r="C191" s="161"/>
      <c r="D191" s="70"/>
      <c r="E191" s="70"/>
      <c r="F191" s="67"/>
      <c r="G191" s="67"/>
      <c r="K191" s="68"/>
    </row>
    <row r="192" spans="1:11" ht="15" customHeight="1" x14ac:dyDescent="0.2">
      <c r="A192" s="78">
        <v>34</v>
      </c>
      <c r="B192" s="78" t="s">
        <v>75</v>
      </c>
      <c r="C192" s="79">
        <v>362.42</v>
      </c>
      <c r="D192" s="79">
        <v>5000</v>
      </c>
      <c r="E192" s="79">
        <v>510.34</v>
      </c>
      <c r="F192" s="67">
        <f t="shared" ref="F192:F244" si="6">E192/C192*100</f>
        <v>140.81452458473592</v>
      </c>
      <c r="G192" s="67">
        <f t="shared" ref="G192:G249" si="7">(E192/D192)*100</f>
        <v>10.206799999999999</v>
      </c>
      <c r="K192" s="68"/>
    </row>
    <row r="193" spans="1:11" ht="15" customHeight="1" x14ac:dyDescent="0.2">
      <c r="A193" s="69">
        <v>343</v>
      </c>
      <c r="B193" s="69" t="s">
        <v>139</v>
      </c>
      <c r="C193" s="70"/>
      <c r="D193" s="70"/>
      <c r="E193" s="70">
        <v>510.34</v>
      </c>
      <c r="F193" s="67"/>
      <c r="G193" s="67"/>
      <c r="K193" s="68"/>
    </row>
    <row r="194" spans="1:11" ht="15" customHeight="1" x14ac:dyDescent="0.2">
      <c r="A194" s="69">
        <v>3433</v>
      </c>
      <c r="B194" s="69" t="s">
        <v>91</v>
      </c>
      <c r="C194" s="70"/>
      <c r="D194" s="70"/>
      <c r="E194" s="70">
        <v>510.34</v>
      </c>
      <c r="F194" s="67"/>
      <c r="G194" s="67"/>
      <c r="K194" s="68"/>
    </row>
    <row r="195" spans="1:11" ht="15" customHeight="1" x14ac:dyDescent="0.2">
      <c r="A195" s="69">
        <v>38</v>
      </c>
      <c r="B195" s="69" t="s">
        <v>228</v>
      </c>
      <c r="C195" s="70">
        <v>1552.07</v>
      </c>
      <c r="D195" s="70">
        <v>1561.5</v>
      </c>
      <c r="E195" s="70">
        <v>1561.49</v>
      </c>
      <c r="F195" s="67">
        <f t="shared" si="6"/>
        <v>100.60693138840389</v>
      </c>
      <c r="G195" s="67">
        <f t="shared" si="7"/>
        <v>99.999359590137686</v>
      </c>
      <c r="K195" s="68"/>
    </row>
    <row r="196" spans="1:11" ht="15" customHeight="1" x14ac:dyDescent="0.2">
      <c r="A196" s="69">
        <v>381</v>
      </c>
      <c r="B196" s="69" t="s">
        <v>229</v>
      </c>
      <c r="C196" s="70">
        <v>1552.07</v>
      </c>
      <c r="D196" s="70">
        <v>1561.5</v>
      </c>
      <c r="E196" s="70">
        <v>1561.49</v>
      </c>
      <c r="F196" s="67">
        <f t="shared" si="6"/>
        <v>100.60693138840389</v>
      </c>
      <c r="G196" s="67">
        <f t="shared" si="7"/>
        <v>99.999359590137686</v>
      </c>
      <c r="K196" s="68"/>
    </row>
    <row r="197" spans="1:11" ht="15" customHeight="1" x14ac:dyDescent="0.2">
      <c r="A197" s="69">
        <v>3811</v>
      </c>
      <c r="B197" s="69" t="s">
        <v>230</v>
      </c>
      <c r="C197" s="70">
        <v>1552.07</v>
      </c>
      <c r="D197" s="70">
        <v>1561.5</v>
      </c>
      <c r="E197" s="70">
        <v>1561.49</v>
      </c>
      <c r="F197" s="67">
        <f t="shared" si="6"/>
        <v>100.60693138840389</v>
      </c>
      <c r="G197" s="67">
        <f t="shared" si="7"/>
        <v>99.999359590137686</v>
      </c>
      <c r="K197" s="68"/>
    </row>
    <row r="198" spans="1:11" x14ac:dyDescent="0.2">
      <c r="A198" s="205" t="s">
        <v>152</v>
      </c>
      <c r="B198" s="205"/>
      <c r="C198" s="77"/>
      <c r="D198" s="77"/>
      <c r="E198" s="77"/>
      <c r="F198" s="67"/>
      <c r="G198" s="67"/>
      <c r="K198" s="68"/>
    </row>
    <row r="199" spans="1:11" ht="15" customHeight="1" x14ac:dyDescent="0.2">
      <c r="A199" s="78">
        <v>3</v>
      </c>
      <c r="B199" s="78" t="s">
        <v>3</v>
      </c>
      <c r="C199" s="79">
        <v>15376.67</v>
      </c>
      <c r="D199" s="79">
        <v>0</v>
      </c>
      <c r="E199" s="79">
        <v>0</v>
      </c>
      <c r="F199" s="67">
        <f t="shared" si="6"/>
        <v>0</v>
      </c>
      <c r="G199" s="67"/>
      <c r="K199" s="80"/>
    </row>
    <row r="200" spans="1:11" ht="15" customHeight="1" x14ac:dyDescent="0.2">
      <c r="A200" s="78">
        <v>31</v>
      </c>
      <c r="B200" s="78" t="s">
        <v>4</v>
      </c>
      <c r="C200" s="79">
        <v>15376.67</v>
      </c>
      <c r="D200" s="79">
        <v>0</v>
      </c>
      <c r="E200" s="79">
        <v>0</v>
      </c>
      <c r="F200" s="67">
        <f t="shared" si="6"/>
        <v>0</v>
      </c>
      <c r="G200" s="67"/>
      <c r="K200" s="68"/>
    </row>
    <row r="201" spans="1:11" ht="15" customHeight="1" x14ac:dyDescent="0.2">
      <c r="A201" s="69">
        <v>311</v>
      </c>
      <c r="B201" s="69" t="s">
        <v>16</v>
      </c>
      <c r="C201" s="70"/>
      <c r="D201" s="70"/>
      <c r="E201" s="70"/>
      <c r="F201" s="67"/>
      <c r="G201" s="67"/>
      <c r="K201" s="68"/>
    </row>
    <row r="202" spans="1:11" ht="15" customHeight="1" x14ac:dyDescent="0.2">
      <c r="A202" s="69">
        <v>3111</v>
      </c>
      <c r="B202" s="69" t="s">
        <v>17</v>
      </c>
      <c r="C202" s="70"/>
      <c r="D202" s="70"/>
      <c r="E202" s="70"/>
      <c r="F202" s="67"/>
      <c r="G202" s="67"/>
      <c r="K202" s="68"/>
    </row>
    <row r="203" spans="1:11" ht="15" customHeight="1" x14ac:dyDescent="0.2">
      <c r="A203" s="69">
        <v>312</v>
      </c>
      <c r="B203" s="69" t="s">
        <v>43</v>
      </c>
      <c r="C203" s="70"/>
      <c r="D203" s="70"/>
      <c r="E203" s="70"/>
      <c r="F203" s="67"/>
      <c r="G203" s="67"/>
      <c r="K203" s="68"/>
    </row>
    <row r="204" spans="1:11" ht="15" customHeight="1" x14ac:dyDescent="0.2">
      <c r="A204" s="69">
        <v>3121</v>
      </c>
      <c r="B204" s="69" t="s">
        <v>43</v>
      </c>
      <c r="C204" s="70"/>
      <c r="D204" s="70"/>
      <c r="E204" s="70"/>
      <c r="F204" s="67"/>
      <c r="G204" s="67"/>
      <c r="K204" s="68"/>
    </row>
    <row r="205" spans="1:11" ht="15" customHeight="1" x14ac:dyDescent="0.2">
      <c r="A205" s="69">
        <v>313</v>
      </c>
      <c r="B205" s="69" t="s">
        <v>134</v>
      </c>
      <c r="C205" s="70"/>
      <c r="D205" s="70"/>
      <c r="E205" s="70"/>
      <c r="F205" s="67"/>
      <c r="G205" s="67"/>
      <c r="K205" s="68"/>
    </row>
    <row r="206" spans="1:11" ht="15" customHeight="1" x14ac:dyDescent="0.2">
      <c r="A206" s="69">
        <v>3132</v>
      </c>
      <c r="B206" s="69" t="s">
        <v>135</v>
      </c>
      <c r="C206" s="161"/>
      <c r="D206" s="161"/>
      <c r="E206" s="161"/>
      <c r="F206" s="67"/>
      <c r="G206" s="67"/>
      <c r="K206" s="68"/>
    </row>
    <row r="207" spans="1:11" x14ac:dyDescent="0.2">
      <c r="A207" s="69">
        <v>3133</v>
      </c>
      <c r="B207" s="69" t="s">
        <v>46</v>
      </c>
      <c r="C207" s="161"/>
      <c r="D207" s="161"/>
      <c r="E207" s="161"/>
      <c r="F207" s="67"/>
      <c r="G207" s="67"/>
      <c r="K207" s="68"/>
    </row>
    <row r="208" spans="1:11" ht="15" customHeight="1" x14ac:dyDescent="0.2">
      <c r="A208" s="78">
        <v>3</v>
      </c>
      <c r="B208" s="78" t="s">
        <v>3</v>
      </c>
      <c r="C208" s="79"/>
      <c r="D208" s="79"/>
      <c r="E208" s="79"/>
      <c r="F208" s="67"/>
      <c r="G208" s="67"/>
      <c r="K208" s="68"/>
    </row>
    <row r="209" spans="1:11" ht="15" customHeight="1" x14ac:dyDescent="0.2">
      <c r="A209" s="78">
        <v>32</v>
      </c>
      <c r="B209" s="78" t="s">
        <v>9</v>
      </c>
      <c r="C209" s="79"/>
      <c r="D209" s="79"/>
      <c r="E209" s="79"/>
      <c r="F209" s="67"/>
      <c r="G209" s="67"/>
      <c r="K209" s="68"/>
    </row>
    <row r="210" spans="1:11" ht="15" customHeight="1" x14ac:dyDescent="0.2">
      <c r="A210" s="69">
        <v>321</v>
      </c>
      <c r="B210" s="69" t="s">
        <v>18</v>
      </c>
      <c r="C210" s="70"/>
      <c r="D210" s="70"/>
      <c r="E210" s="70"/>
      <c r="F210" s="67"/>
      <c r="G210" s="67"/>
      <c r="K210" s="68"/>
    </row>
    <row r="211" spans="1:11" ht="15" customHeight="1" x14ac:dyDescent="0.2">
      <c r="A211" s="82">
        <v>3211</v>
      </c>
      <c r="B211" s="83" t="s">
        <v>19</v>
      </c>
      <c r="C211" s="70"/>
      <c r="D211" s="70"/>
      <c r="E211" s="70"/>
      <c r="F211" s="67"/>
      <c r="G211" s="67"/>
      <c r="K211" s="68"/>
    </row>
    <row r="212" spans="1:11" ht="15" customHeight="1" x14ac:dyDescent="0.2">
      <c r="A212" s="82">
        <v>323</v>
      </c>
      <c r="B212" s="83" t="s">
        <v>87</v>
      </c>
      <c r="C212" s="70"/>
      <c r="D212" s="70"/>
      <c r="E212" s="70"/>
      <c r="F212" s="67"/>
      <c r="G212" s="67"/>
      <c r="K212" s="68"/>
    </row>
    <row r="213" spans="1:11" ht="15" customHeight="1" x14ac:dyDescent="0.2">
      <c r="A213" s="82">
        <v>343</v>
      </c>
      <c r="B213" s="83" t="s">
        <v>139</v>
      </c>
      <c r="C213" s="70"/>
      <c r="D213" s="70"/>
      <c r="E213" s="70"/>
      <c r="F213" s="67"/>
      <c r="G213" s="67"/>
      <c r="K213" s="68"/>
    </row>
    <row r="214" spans="1:11" ht="15" customHeight="1" x14ac:dyDescent="0.2">
      <c r="A214" s="82">
        <v>3293</v>
      </c>
      <c r="B214" s="83" t="s">
        <v>81</v>
      </c>
      <c r="C214" s="70"/>
      <c r="D214" s="70"/>
      <c r="E214" s="70"/>
      <c r="F214" s="67"/>
      <c r="G214" s="67"/>
      <c r="K214" s="68"/>
    </row>
    <row r="215" spans="1:11" ht="15" customHeight="1" x14ac:dyDescent="0.2">
      <c r="A215" s="82">
        <v>3299</v>
      </c>
      <c r="B215" s="83" t="s">
        <v>85</v>
      </c>
      <c r="C215" s="70"/>
      <c r="D215" s="70"/>
      <c r="E215" s="70"/>
      <c r="F215" s="67"/>
      <c r="G215" s="67"/>
      <c r="K215" s="68"/>
    </row>
    <row r="216" spans="1:11" x14ac:dyDescent="0.2">
      <c r="A216" s="215" t="s">
        <v>153</v>
      </c>
      <c r="B216" s="216"/>
      <c r="C216" s="66"/>
      <c r="D216" s="66"/>
      <c r="E216" s="66"/>
      <c r="F216" s="67"/>
      <c r="G216" s="67"/>
      <c r="K216" s="68"/>
    </row>
    <row r="217" spans="1:11" x14ac:dyDescent="0.2">
      <c r="A217" s="199" t="s">
        <v>133</v>
      </c>
      <c r="B217" s="200"/>
      <c r="C217" s="77"/>
      <c r="D217" s="77"/>
      <c r="E217" s="77"/>
      <c r="F217" s="67"/>
      <c r="G217" s="67"/>
      <c r="K217" s="68"/>
    </row>
    <row r="218" spans="1:11" ht="15" customHeight="1" x14ac:dyDescent="0.2">
      <c r="A218" s="78">
        <v>4</v>
      </c>
      <c r="B218" s="78" t="s">
        <v>251</v>
      </c>
      <c r="C218" s="79">
        <v>85062.74</v>
      </c>
      <c r="D218" s="79">
        <v>1500</v>
      </c>
      <c r="E218" s="79">
        <v>28844.67</v>
      </c>
      <c r="F218" s="67">
        <f t="shared" si="6"/>
        <v>33.909876404169438</v>
      </c>
      <c r="G218" s="67">
        <f t="shared" si="7"/>
        <v>1922.9779999999998</v>
      </c>
      <c r="K218" s="68"/>
    </row>
    <row r="219" spans="1:11" ht="15" customHeight="1" x14ac:dyDescent="0.2">
      <c r="A219" s="162">
        <v>42</v>
      </c>
      <c r="B219" s="162" t="s">
        <v>252</v>
      </c>
      <c r="C219" s="161">
        <v>85062.74</v>
      </c>
      <c r="D219" s="161">
        <v>1500</v>
      </c>
      <c r="E219" s="161">
        <v>3963.67</v>
      </c>
      <c r="F219" s="67">
        <f t="shared" si="6"/>
        <v>4.6597017683653261</v>
      </c>
      <c r="G219" s="67">
        <f t="shared" si="7"/>
        <v>264.24466666666666</v>
      </c>
      <c r="K219" s="68"/>
    </row>
    <row r="220" spans="1:11" ht="15" customHeight="1" x14ac:dyDescent="0.2">
      <c r="A220" s="162">
        <v>422</v>
      </c>
      <c r="B220" s="162" t="s">
        <v>63</v>
      </c>
      <c r="C220" s="161">
        <v>85062</v>
      </c>
      <c r="D220" s="161">
        <v>1500</v>
      </c>
      <c r="E220" s="161">
        <v>3963.67</v>
      </c>
      <c r="F220" s="67">
        <f t="shared" si="6"/>
        <v>4.6597423056123768</v>
      </c>
      <c r="G220" s="67">
        <f t="shared" si="7"/>
        <v>264.24466666666666</v>
      </c>
      <c r="K220" s="68"/>
    </row>
    <row r="221" spans="1:11" ht="15" customHeight="1" x14ac:dyDescent="0.2">
      <c r="A221" s="162">
        <v>45</v>
      </c>
      <c r="B221" s="162" t="s">
        <v>206</v>
      </c>
      <c r="C221" s="161">
        <v>0</v>
      </c>
      <c r="D221" s="161">
        <v>0</v>
      </c>
      <c r="E221" s="161">
        <v>24880.55</v>
      </c>
      <c r="F221" s="67"/>
      <c r="G221" s="67"/>
      <c r="K221" s="68"/>
    </row>
    <row r="222" spans="1:11" ht="15" customHeight="1" x14ac:dyDescent="0.2">
      <c r="A222" s="162">
        <v>451</v>
      </c>
      <c r="B222" s="162" t="s">
        <v>212</v>
      </c>
      <c r="C222" s="161"/>
      <c r="D222" s="161"/>
      <c r="E222" s="161">
        <v>24880.55</v>
      </c>
      <c r="F222" s="67"/>
      <c r="G222" s="67"/>
      <c r="K222" s="68"/>
    </row>
    <row r="223" spans="1:11" ht="15" customHeight="1" x14ac:dyDescent="0.2">
      <c r="A223" s="162">
        <v>4511</v>
      </c>
      <c r="B223" s="162" t="s">
        <v>212</v>
      </c>
      <c r="C223" s="161"/>
      <c r="D223" s="161"/>
      <c r="E223" s="161">
        <v>24880.55</v>
      </c>
      <c r="F223" s="67"/>
      <c r="G223" s="67"/>
      <c r="K223" s="68"/>
    </row>
    <row r="224" spans="1:11" x14ac:dyDescent="0.2">
      <c r="A224" s="205" t="s">
        <v>140</v>
      </c>
      <c r="B224" s="205"/>
      <c r="C224" s="77">
        <v>0</v>
      </c>
      <c r="D224" s="77">
        <v>0</v>
      </c>
      <c r="E224" s="77">
        <v>0</v>
      </c>
      <c r="F224" s="67"/>
      <c r="G224" s="67"/>
      <c r="K224" s="68"/>
    </row>
    <row r="225" spans="1:11" ht="15" customHeight="1" x14ac:dyDescent="0.2">
      <c r="A225" s="78">
        <v>4</v>
      </c>
      <c r="B225" s="78" t="s">
        <v>5</v>
      </c>
      <c r="C225" s="79"/>
      <c r="D225" s="79"/>
      <c r="E225" s="79"/>
      <c r="F225" s="67"/>
      <c r="G225" s="67"/>
      <c r="K225" s="68"/>
    </row>
    <row r="226" spans="1:11" ht="15" customHeight="1" x14ac:dyDescent="0.2">
      <c r="A226" s="78">
        <v>42</v>
      </c>
      <c r="B226" s="78" t="s">
        <v>64</v>
      </c>
      <c r="C226" s="79"/>
      <c r="D226" s="79"/>
      <c r="E226" s="79"/>
      <c r="F226" s="67"/>
      <c r="G226" s="67"/>
      <c r="K226" s="68"/>
    </row>
    <row r="227" spans="1:11" ht="15" customHeight="1" x14ac:dyDescent="0.2">
      <c r="A227" s="69">
        <v>422</v>
      </c>
      <c r="B227" s="69" t="s">
        <v>154</v>
      </c>
      <c r="C227" s="70"/>
      <c r="D227" s="70"/>
      <c r="E227" s="70"/>
      <c r="F227" s="67"/>
      <c r="G227" s="67"/>
      <c r="K227" s="68"/>
    </row>
    <row r="228" spans="1:11" ht="15" customHeight="1" x14ac:dyDescent="0.2">
      <c r="A228" s="69">
        <v>4221</v>
      </c>
      <c r="B228" s="69" t="s">
        <v>63</v>
      </c>
      <c r="C228" s="70"/>
      <c r="D228" s="70"/>
      <c r="E228" s="70"/>
      <c r="F228" s="67"/>
      <c r="G228" s="67"/>
      <c r="K228" s="68"/>
    </row>
    <row r="229" spans="1:11" ht="15" customHeight="1" x14ac:dyDescent="0.2">
      <c r="A229" s="69">
        <v>4222</v>
      </c>
      <c r="B229" s="69" t="s">
        <v>182</v>
      </c>
      <c r="C229" s="70"/>
      <c r="D229" s="70"/>
      <c r="E229" s="70"/>
      <c r="F229" s="67"/>
      <c r="G229" s="67"/>
      <c r="K229" s="68"/>
    </row>
    <row r="230" spans="1:11" ht="15" customHeight="1" x14ac:dyDescent="0.2">
      <c r="A230" s="69">
        <v>4223</v>
      </c>
      <c r="B230" s="69" t="s">
        <v>155</v>
      </c>
      <c r="C230" s="70"/>
      <c r="D230" s="70"/>
      <c r="E230" s="70"/>
      <c r="F230" s="67"/>
      <c r="G230" s="67"/>
      <c r="K230" s="68"/>
    </row>
    <row r="231" spans="1:11" ht="15" customHeight="1" x14ac:dyDescent="0.2">
      <c r="A231" s="69">
        <v>424</v>
      </c>
      <c r="B231" s="69" t="s">
        <v>66</v>
      </c>
      <c r="C231" s="70"/>
      <c r="D231" s="70"/>
      <c r="E231" s="70"/>
      <c r="F231" s="67"/>
      <c r="G231" s="67"/>
      <c r="K231" s="68"/>
    </row>
    <row r="232" spans="1:11" ht="15" customHeight="1" x14ac:dyDescent="0.2">
      <c r="A232" s="69">
        <v>4241</v>
      </c>
      <c r="B232" s="69" t="s">
        <v>62</v>
      </c>
      <c r="C232" s="70"/>
      <c r="D232" s="70"/>
      <c r="E232" s="70"/>
      <c r="F232" s="67"/>
      <c r="G232" s="67"/>
      <c r="K232" s="68"/>
    </row>
    <row r="233" spans="1:11" x14ac:dyDescent="0.2">
      <c r="A233" s="205" t="s">
        <v>148</v>
      </c>
      <c r="B233" s="205"/>
      <c r="C233" s="77"/>
      <c r="D233" s="77"/>
      <c r="E233" s="77"/>
      <c r="F233" s="67"/>
      <c r="G233" s="67"/>
      <c r="K233" s="68"/>
    </row>
    <row r="234" spans="1:11" ht="15" customHeight="1" x14ac:dyDescent="0.2">
      <c r="A234" s="78">
        <v>4</v>
      </c>
      <c r="B234" s="78" t="s">
        <v>5</v>
      </c>
      <c r="C234" s="79"/>
      <c r="D234" s="79"/>
      <c r="E234" s="79"/>
      <c r="F234" s="67"/>
      <c r="G234" s="67"/>
      <c r="K234" s="68"/>
    </row>
    <row r="235" spans="1:11" ht="15" customHeight="1" x14ac:dyDescent="0.2">
      <c r="A235" s="78">
        <v>42</v>
      </c>
      <c r="B235" s="78" t="s">
        <v>64</v>
      </c>
      <c r="C235" s="79"/>
      <c r="D235" s="79"/>
      <c r="E235" s="79"/>
      <c r="F235" s="67"/>
      <c r="G235" s="67"/>
      <c r="K235" s="68"/>
    </row>
    <row r="236" spans="1:11" ht="15" customHeight="1" x14ac:dyDescent="0.2">
      <c r="A236" s="69">
        <v>422</v>
      </c>
      <c r="B236" s="69" t="s">
        <v>154</v>
      </c>
      <c r="C236" s="70"/>
      <c r="D236" s="70"/>
      <c r="E236" s="70"/>
      <c r="F236" s="67"/>
      <c r="G236" s="67"/>
      <c r="K236" s="68"/>
    </row>
    <row r="237" spans="1:11" ht="15" customHeight="1" x14ac:dyDescent="0.2">
      <c r="A237" s="69">
        <v>4227</v>
      </c>
      <c r="B237" s="69" t="s">
        <v>156</v>
      </c>
      <c r="C237" s="70"/>
      <c r="D237" s="70"/>
      <c r="E237" s="70"/>
      <c r="F237" s="67"/>
      <c r="G237" s="67"/>
      <c r="K237" s="68"/>
    </row>
    <row r="238" spans="1:11" x14ac:dyDescent="0.2">
      <c r="A238" s="205" t="s">
        <v>150</v>
      </c>
      <c r="B238" s="205"/>
      <c r="C238" s="77"/>
      <c r="D238" s="77"/>
      <c r="E238" s="77"/>
      <c r="F238" s="67"/>
      <c r="G238" s="67"/>
      <c r="K238" s="68"/>
    </row>
    <row r="239" spans="1:11" ht="15" customHeight="1" x14ac:dyDescent="0.2">
      <c r="A239" s="78">
        <v>3</v>
      </c>
      <c r="B239" s="78" t="s">
        <v>3</v>
      </c>
      <c r="C239" s="79"/>
      <c r="D239" s="79"/>
      <c r="E239" s="79"/>
      <c r="F239" s="67"/>
      <c r="G239" s="67"/>
      <c r="K239" s="68"/>
    </row>
    <row r="240" spans="1:11" ht="15" customHeight="1" x14ac:dyDescent="0.2">
      <c r="A240" s="78">
        <v>32</v>
      </c>
      <c r="B240" s="78" t="s">
        <v>9</v>
      </c>
      <c r="C240" s="79"/>
      <c r="D240" s="79"/>
      <c r="E240" s="79"/>
      <c r="F240" s="67"/>
      <c r="G240" s="67"/>
      <c r="K240" s="68"/>
    </row>
    <row r="241" spans="1:11" ht="15" customHeight="1" x14ac:dyDescent="0.2">
      <c r="A241" s="69">
        <v>323</v>
      </c>
      <c r="B241" s="69" t="s">
        <v>87</v>
      </c>
      <c r="C241" s="70"/>
      <c r="D241" s="70"/>
      <c r="E241" s="70"/>
      <c r="F241" s="67"/>
      <c r="G241" s="67"/>
      <c r="K241" s="68"/>
    </row>
    <row r="242" spans="1:11" ht="15" customHeight="1" x14ac:dyDescent="0.2">
      <c r="A242" s="69">
        <v>3232</v>
      </c>
      <c r="B242" s="69" t="s">
        <v>138</v>
      </c>
      <c r="C242" s="70"/>
      <c r="D242" s="70"/>
      <c r="E242" s="70"/>
      <c r="F242" s="67"/>
      <c r="G242" s="67"/>
      <c r="K242" s="68"/>
    </row>
    <row r="243" spans="1:11" ht="15" customHeight="1" x14ac:dyDescent="0.2">
      <c r="A243" s="69">
        <v>42</v>
      </c>
      <c r="B243" s="69" t="s">
        <v>64</v>
      </c>
      <c r="C243" s="70"/>
      <c r="D243" s="70"/>
      <c r="E243" s="70"/>
      <c r="F243" s="67"/>
      <c r="G243" s="67"/>
      <c r="K243" s="68"/>
    </row>
    <row r="244" spans="1:11" x14ac:dyDescent="0.2">
      <c r="A244" s="205" t="s">
        <v>151</v>
      </c>
      <c r="B244" s="205"/>
      <c r="C244" s="77">
        <v>1673060.25</v>
      </c>
      <c r="D244" s="77">
        <v>1332602.07</v>
      </c>
      <c r="E244" s="77">
        <v>1332602.07</v>
      </c>
      <c r="F244" s="67">
        <f t="shared" si="6"/>
        <v>79.650572655706824</v>
      </c>
      <c r="G244" s="67">
        <f t="shared" si="7"/>
        <v>100</v>
      </c>
      <c r="K244" s="68"/>
    </row>
    <row r="245" spans="1:11" x14ac:dyDescent="0.2">
      <c r="A245" s="165">
        <v>3</v>
      </c>
      <c r="B245" s="164" t="s">
        <v>205</v>
      </c>
      <c r="C245" s="161"/>
      <c r="D245" s="161">
        <v>45965.87</v>
      </c>
      <c r="E245" s="161">
        <v>45965.87</v>
      </c>
      <c r="F245" s="67"/>
      <c r="G245" s="67">
        <f t="shared" si="7"/>
        <v>100</v>
      </c>
      <c r="K245" s="68"/>
    </row>
    <row r="246" spans="1:11" x14ac:dyDescent="0.2">
      <c r="A246" s="165">
        <v>32</v>
      </c>
      <c r="B246" s="164" t="s">
        <v>9</v>
      </c>
      <c r="C246" s="161"/>
      <c r="D246" s="161">
        <v>45965.87</v>
      </c>
      <c r="E246" s="161">
        <v>45965.87</v>
      </c>
      <c r="F246" s="67"/>
      <c r="G246" s="67">
        <f t="shared" si="7"/>
        <v>100</v>
      </c>
      <c r="K246" s="68"/>
    </row>
    <row r="247" spans="1:11" x14ac:dyDescent="0.2">
      <c r="A247" s="165">
        <v>322</v>
      </c>
      <c r="B247" s="164" t="s">
        <v>194</v>
      </c>
      <c r="C247" s="70"/>
      <c r="D247" s="161">
        <v>5200</v>
      </c>
      <c r="E247" s="161">
        <v>5200</v>
      </c>
      <c r="F247" s="67"/>
      <c r="G247" s="67">
        <f t="shared" si="7"/>
        <v>100</v>
      </c>
      <c r="K247" s="68"/>
    </row>
    <row r="248" spans="1:11" x14ac:dyDescent="0.2">
      <c r="A248" s="165">
        <v>323</v>
      </c>
      <c r="B248" s="164" t="s">
        <v>208</v>
      </c>
      <c r="C248" s="70"/>
      <c r="D248" s="161">
        <v>40715.839999999997</v>
      </c>
      <c r="E248" s="161">
        <v>40715.839999999997</v>
      </c>
      <c r="F248" s="67"/>
      <c r="G248" s="67">
        <f t="shared" si="7"/>
        <v>100</v>
      </c>
      <c r="K248" s="68"/>
    </row>
    <row r="249" spans="1:11" x14ac:dyDescent="0.2">
      <c r="A249" s="165">
        <v>3237</v>
      </c>
      <c r="B249" s="164" t="s">
        <v>256</v>
      </c>
      <c r="C249" s="70"/>
      <c r="D249" s="161">
        <v>40715.839999999997</v>
      </c>
      <c r="E249" s="161">
        <v>40715.839999999997</v>
      </c>
      <c r="F249" s="67"/>
      <c r="G249" s="67">
        <f t="shared" si="7"/>
        <v>100</v>
      </c>
      <c r="K249" s="68"/>
    </row>
    <row r="250" spans="1:11" ht="15" customHeight="1" x14ac:dyDescent="0.2">
      <c r="A250" s="162">
        <v>4</v>
      </c>
      <c r="B250" s="162" t="s">
        <v>213</v>
      </c>
      <c r="C250" s="161">
        <v>1673060.25</v>
      </c>
      <c r="D250" s="161">
        <v>1076223.25</v>
      </c>
      <c r="E250" s="161">
        <v>1286636.2</v>
      </c>
      <c r="F250" s="67">
        <f t="shared" ref="F250:F313" si="8">E250/C250*100</f>
        <v>76.903159942984715</v>
      </c>
      <c r="G250" s="67">
        <f t="shared" ref="G250:G308" si="9">(E250/D250)*100</f>
        <v>119.55105039776829</v>
      </c>
      <c r="K250" s="68"/>
    </row>
    <row r="251" spans="1:11" ht="15" customHeight="1" x14ac:dyDescent="0.2">
      <c r="A251" s="162">
        <v>45</v>
      </c>
      <c r="B251" s="162" t="s">
        <v>213</v>
      </c>
      <c r="C251" s="161">
        <v>1673060.25</v>
      </c>
      <c r="D251" s="161">
        <v>1076223.25</v>
      </c>
      <c r="E251" s="161">
        <v>1286636.2</v>
      </c>
      <c r="F251" s="67">
        <f t="shared" si="8"/>
        <v>76.903159942984715</v>
      </c>
      <c r="G251" s="67">
        <f t="shared" si="9"/>
        <v>119.55105039776829</v>
      </c>
      <c r="K251" s="68"/>
    </row>
    <row r="252" spans="1:11" ht="15" customHeight="1" x14ac:dyDescent="0.2">
      <c r="A252" s="69">
        <v>451</v>
      </c>
      <c r="B252" s="69" t="s">
        <v>206</v>
      </c>
      <c r="C252" s="70"/>
      <c r="D252" s="161">
        <v>1076223.25</v>
      </c>
      <c r="E252" s="161">
        <v>1286636.2</v>
      </c>
      <c r="F252" s="67"/>
      <c r="G252" s="67">
        <f t="shared" si="9"/>
        <v>119.55105039776829</v>
      </c>
      <c r="K252" s="68"/>
    </row>
    <row r="253" spans="1:11" ht="15" customHeight="1" x14ac:dyDescent="0.2">
      <c r="A253" s="69">
        <v>4511</v>
      </c>
      <c r="B253" s="69" t="s">
        <v>212</v>
      </c>
      <c r="C253" s="70"/>
      <c r="D253" s="161">
        <v>1076223.25</v>
      </c>
      <c r="E253" s="161">
        <v>1286636.2</v>
      </c>
      <c r="F253" s="67"/>
      <c r="G253" s="67">
        <f t="shared" si="9"/>
        <v>119.55105039776829</v>
      </c>
      <c r="K253" s="68"/>
    </row>
    <row r="254" spans="1:11" ht="15" customHeight="1" x14ac:dyDescent="0.2">
      <c r="A254" s="69">
        <v>424</v>
      </c>
      <c r="B254" s="69" t="s">
        <v>66</v>
      </c>
      <c r="C254" s="70"/>
      <c r="D254" s="70"/>
      <c r="E254" s="70"/>
      <c r="F254" s="67"/>
      <c r="G254" s="67"/>
      <c r="K254" s="68"/>
    </row>
    <row r="255" spans="1:11" ht="15" customHeight="1" x14ac:dyDescent="0.2">
      <c r="A255" s="69">
        <v>4241</v>
      </c>
      <c r="B255" s="69" t="s">
        <v>157</v>
      </c>
      <c r="C255" s="70"/>
      <c r="D255" s="70"/>
      <c r="E255" s="70"/>
      <c r="F255" s="67"/>
      <c r="G255" s="67"/>
      <c r="K255" s="68"/>
    </row>
    <row r="256" spans="1:11" x14ac:dyDescent="0.2">
      <c r="A256" s="205" t="s">
        <v>152</v>
      </c>
      <c r="B256" s="205"/>
      <c r="C256" s="77"/>
      <c r="D256" s="77"/>
      <c r="E256" s="77"/>
      <c r="F256" s="67"/>
      <c r="G256" s="67"/>
      <c r="K256" s="68"/>
    </row>
    <row r="257" spans="1:11" ht="15" customHeight="1" x14ac:dyDescent="0.2">
      <c r="A257" s="78">
        <v>4</v>
      </c>
      <c r="B257" s="78" t="s">
        <v>5</v>
      </c>
      <c r="C257" s="79"/>
      <c r="D257" s="79"/>
      <c r="E257" s="79"/>
      <c r="F257" s="67"/>
      <c r="G257" s="67"/>
      <c r="K257" s="68"/>
    </row>
    <row r="258" spans="1:11" ht="15" customHeight="1" x14ac:dyDescent="0.2">
      <c r="A258" s="78">
        <v>42</v>
      </c>
      <c r="B258" s="78" t="s">
        <v>64</v>
      </c>
      <c r="C258" s="79"/>
      <c r="D258" s="79"/>
      <c r="E258" s="79"/>
      <c r="F258" s="67"/>
      <c r="G258" s="67"/>
      <c r="K258" s="68"/>
    </row>
    <row r="259" spans="1:11" ht="15" customHeight="1" x14ac:dyDescent="0.2">
      <c r="A259" s="69">
        <v>422</v>
      </c>
      <c r="B259" s="69" t="s">
        <v>154</v>
      </c>
      <c r="C259" s="70"/>
      <c r="D259" s="70"/>
      <c r="E259" s="70"/>
      <c r="F259" s="67"/>
      <c r="G259" s="67"/>
      <c r="K259" s="68"/>
    </row>
    <row r="260" spans="1:11" ht="15" customHeight="1" x14ac:dyDescent="0.2">
      <c r="A260" s="69">
        <v>4227</v>
      </c>
      <c r="B260" s="69" t="s">
        <v>156</v>
      </c>
      <c r="C260" s="70"/>
      <c r="D260" s="70"/>
      <c r="E260" s="70"/>
      <c r="F260" s="67"/>
      <c r="G260" s="67"/>
      <c r="K260" s="68"/>
    </row>
    <row r="261" spans="1:11" x14ac:dyDescent="0.2">
      <c r="A261" s="205" t="s">
        <v>257</v>
      </c>
      <c r="B261" s="205"/>
      <c r="C261" s="77"/>
      <c r="D261" s="77"/>
      <c r="E261" s="77"/>
      <c r="F261" s="67"/>
      <c r="G261" s="67"/>
      <c r="K261" s="68"/>
    </row>
    <row r="262" spans="1:11" ht="15" customHeight="1" x14ac:dyDescent="0.2">
      <c r="A262" s="78">
        <v>4</v>
      </c>
      <c r="B262" s="78" t="s">
        <v>5</v>
      </c>
      <c r="C262" s="79">
        <v>0</v>
      </c>
      <c r="D262" s="79">
        <v>732855</v>
      </c>
      <c r="E262" s="79">
        <v>732855</v>
      </c>
      <c r="F262" s="67"/>
      <c r="G262" s="67">
        <f t="shared" si="9"/>
        <v>100</v>
      </c>
      <c r="K262" s="68"/>
    </row>
    <row r="263" spans="1:11" ht="15" customHeight="1" x14ac:dyDescent="0.2">
      <c r="A263" s="78">
        <v>42</v>
      </c>
      <c r="B263" s="78" t="s">
        <v>64</v>
      </c>
      <c r="C263" s="79">
        <v>0</v>
      </c>
      <c r="D263" s="79">
        <v>732855</v>
      </c>
      <c r="E263" s="79">
        <v>732855</v>
      </c>
      <c r="F263" s="67"/>
      <c r="G263" s="67">
        <f t="shared" si="9"/>
        <v>100</v>
      </c>
      <c r="K263" s="68"/>
    </row>
    <row r="264" spans="1:11" ht="15" customHeight="1" x14ac:dyDescent="0.2">
      <c r="A264" s="69">
        <v>422</v>
      </c>
      <c r="B264" s="69" t="s">
        <v>154</v>
      </c>
      <c r="C264" s="70">
        <v>0</v>
      </c>
      <c r="D264" s="70">
        <v>732855</v>
      </c>
      <c r="E264" s="70">
        <v>732855</v>
      </c>
      <c r="F264" s="67"/>
      <c r="G264" s="67">
        <f t="shared" si="9"/>
        <v>100</v>
      </c>
      <c r="K264" s="68"/>
    </row>
    <row r="265" spans="1:11" x14ac:dyDescent="0.2">
      <c r="A265" s="205" t="s">
        <v>158</v>
      </c>
      <c r="B265" s="205"/>
      <c r="C265" s="77"/>
      <c r="D265" s="77"/>
      <c r="E265" s="77"/>
      <c r="F265" s="67"/>
      <c r="G265" s="67"/>
      <c r="K265" s="68"/>
    </row>
    <row r="266" spans="1:11" ht="15" customHeight="1" x14ac:dyDescent="0.2">
      <c r="A266" s="78">
        <v>3</v>
      </c>
      <c r="B266" s="78" t="s">
        <v>3</v>
      </c>
      <c r="C266" s="79">
        <v>328.07</v>
      </c>
      <c r="D266" s="79">
        <v>0</v>
      </c>
      <c r="E266" s="79">
        <v>139.63999999999999</v>
      </c>
      <c r="F266" s="67">
        <f t="shared" si="8"/>
        <v>42.564086932666804</v>
      </c>
      <c r="G266" s="67"/>
      <c r="K266" s="68"/>
    </row>
    <row r="267" spans="1:11" ht="15" customHeight="1" x14ac:dyDescent="0.2">
      <c r="A267" s="78">
        <v>32</v>
      </c>
      <c r="B267" s="78" t="s">
        <v>9</v>
      </c>
      <c r="C267" s="79">
        <v>328.07</v>
      </c>
      <c r="D267" s="79">
        <v>0</v>
      </c>
      <c r="E267" s="79">
        <v>139.63999999999999</v>
      </c>
      <c r="F267" s="67">
        <f t="shared" si="8"/>
        <v>42.564086932666804</v>
      </c>
      <c r="G267" s="67"/>
      <c r="K267" s="68"/>
    </row>
    <row r="268" spans="1:11" ht="15" customHeight="1" x14ac:dyDescent="0.2">
      <c r="A268" s="69">
        <v>323</v>
      </c>
      <c r="B268" s="69" t="s">
        <v>87</v>
      </c>
      <c r="C268" s="70"/>
      <c r="D268" s="70"/>
      <c r="E268" s="70"/>
      <c r="F268" s="67"/>
      <c r="G268" s="67"/>
      <c r="K268" s="68"/>
    </row>
    <row r="269" spans="1:11" ht="15" customHeight="1" x14ac:dyDescent="0.2">
      <c r="A269" s="69">
        <v>3232</v>
      </c>
      <c r="B269" s="69" t="s">
        <v>138</v>
      </c>
      <c r="C269" s="70"/>
      <c r="D269" s="70"/>
      <c r="E269" s="70"/>
      <c r="F269" s="67"/>
      <c r="G269" s="67"/>
      <c r="K269" s="68"/>
    </row>
    <row r="270" spans="1:11" x14ac:dyDescent="0.2">
      <c r="A270" s="205" t="s">
        <v>159</v>
      </c>
      <c r="B270" s="205"/>
      <c r="C270" s="77"/>
      <c r="D270" s="77"/>
      <c r="E270" s="77"/>
      <c r="F270" s="67"/>
      <c r="G270" s="67"/>
      <c r="K270" s="68"/>
    </row>
    <row r="271" spans="1:11" ht="15" customHeight="1" x14ac:dyDescent="0.2">
      <c r="A271" s="78">
        <v>4</v>
      </c>
      <c r="B271" s="78" t="s">
        <v>5</v>
      </c>
      <c r="C271" s="79"/>
      <c r="D271" s="79"/>
      <c r="E271" s="79"/>
      <c r="F271" s="67"/>
      <c r="G271" s="67"/>
      <c r="K271" s="68"/>
    </row>
    <row r="272" spans="1:11" ht="15" customHeight="1" x14ac:dyDescent="0.2">
      <c r="A272" s="78">
        <v>42</v>
      </c>
      <c r="B272" s="78" t="s">
        <v>64</v>
      </c>
      <c r="C272" s="79"/>
      <c r="D272" s="79"/>
      <c r="E272" s="79"/>
      <c r="F272" s="67"/>
      <c r="G272" s="67"/>
      <c r="K272" s="68"/>
    </row>
    <row r="273" spans="1:11" ht="15" customHeight="1" x14ac:dyDescent="0.2">
      <c r="A273" s="69">
        <v>422</v>
      </c>
      <c r="B273" s="69" t="s">
        <v>154</v>
      </c>
      <c r="C273" s="70"/>
      <c r="D273" s="70"/>
      <c r="E273" s="70"/>
      <c r="F273" s="67"/>
      <c r="G273" s="67"/>
      <c r="K273" s="68"/>
    </row>
    <row r="274" spans="1:11" ht="15" customHeight="1" x14ac:dyDescent="0.2">
      <c r="A274" s="69">
        <v>4221</v>
      </c>
      <c r="B274" s="69" t="s">
        <v>160</v>
      </c>
      <c r="C274" s="70"/>
      <c r="D274" s="70"/>
      <c r="E274" s="70"/>
      <c r="F274" s="67"/>
      <c r="G274" s="67"/>
      <c r="K274" s="68"/>
    </row>
    <row r="275" spans="1:11" ht="15" customHeight="1" x14ac:dyDescent="0.2">
      <c r="A275" s="69">
        <v>4223</v>
      </c>
      <c r="B275" s="69" t="s">
        <v>155</v>
      </c>
      <c r="C275" s="70"/>
      <c r="D275" s="70"/>
      <c r="E275" s="70"/>
      <c r="F275" s="67"/>
      <c r="G275" s="67"/>
      <c r="K275" s="68"/>
    </row>
    <row r="276" spans="1:11" x14ac:dyDescent="0.2">
      <c r="A276" s="206" t="s">
        <v>161</v>
      </c>
      <c r="B276" s="206"/>
      <c r="C276" s="66"/>
      <c r="D276" s="66"/>
      <c r="E276" s="66"/>
      <c r="F276" s="67"/>
      <c r="G276" s="67"/>
      <c r="K276" s="68"/>
    </row>
    <row r="277" spans="1:11" x14ac:dyDescent="0.2">
      <c r="A277" s="205" t="s">
        <v>151</v>
      </c>
      <c r="B277" s="205"/>
      <c r="C277" s="77"/>
      <c r="D277" s="77"/>
      <c r="E277" s="77"/>
      <c r="F277" s="67"/>
      <c r="G277" s="67"/>
      <c r="K277" s="68"/>
    </row>
    <row r="278" spans="1:11" ht="15" customHeight="1" x14ac:dyDescent="0.2">
      <c r="A278" s="78">
        <v>3</v>
      </c>
      <c r="B278" s="78" t="s">
        <v>3</v>
      </c>
      <c r="C278" s="79"/>
      <c r="D278" s="79"/>
      <c r="E278" s="79"/>
      <c r="F278" s="67"/>
      <c r="G278" s="67"/>
      <c r="K278" s="68"/>
    </row>
    <row r="279" spans="1:11" ht="15" customHeight="1" x14ac:dyDescent="0.2">
      <c r="A279" s="78">
        <v>37</v>
      </c>
      <c r="B279" s="78" t="s">
        <v>162</v>
      </c>
      <c r="C279" s="79"/>
      <c r="D279" s="79"/>
      <c r="E279" s="79"/>
      <c r="F279" s="67"/>
      <c r="G279" s="67"/>
      <c r="K279" s="68"/>
    </row>
    <row r="280" spans="1:11" ht="15" customHeight="1" x14ac:dyDescent="0.2">
      <c r="A280" s="69">
        <v>372</v>
      </c>
      <c r="B280" s="69" t="s">
        <v>93</v>
      </c>
      <c r="C280" s="70"/>
      <c r="D280" s="70"/>
      <c r="E280" s="70"/>
      <c r="F280" s="67"/>
      <c r="G280" s="67"/>
      <c r="K280" s="68"/>
    </row>
    <row r="281" spans="1:11" ht="15" customHeight="1" x14ac:dyDescent="0.2">
      <c r="A281" s="69">
        <v>3722</v>
      </c>
      <c r="B281" s="69" t="s">
        <v>94</v>
      </c>
      <c r="C281" s="70"/>
      <c r="D281" s="70"/>
      <c r="E281" s="70"/>
      <c r="F281" s="67"/>
      <c r="G281" s="67"/>
      <c r="K281" s="68"/>
    </row>
    <row r="282" spans="1:11" ht="15" customHeight="1" x14ac:dyDescent="0.2">
      <c r="A282" s="78">
        <v>4</v>
      </c>
      <c r="B282" s="78" t="s">
        <v>5</v>
      </c>
      <c r="C282" s="79">
        <v>0</v>
      </c>
      <c r="D282" s="79">
        <v>1850</v>
      </c>
      <c r="E282" s="79">
        <v>1850</v>
      </c>
      <c r="F282" s="67"/>
      <c r="G282" s="67">
        <f t="shared" si="9"/>
        <v>100</v>
      </c>
      <c r="K282" s="68"/>
    </row>
    <row r="283" spans="1:11" ht="15" customHeight="1" x14ac:dyDescent="0.2">
      <c r="A283" s="78">
        <v>42</v>
      </c>
      <c r="B283" s="78" t="s">
        <v>64</v>
      </c>
      <c r="C283" s="79">
        <v>0</v>
      </c>
      <c r="D283" s="79">
        <v>1850</v>
      </c>
      <c r="E283" s="79">
        <v>1850</v>
      </c>
      <c r="F283" s="67"/>
      <c r="G283" s="67">
        <f t="shared" si="9"/>
        <v>100</v>
      </c>
      <c r="K283" s="68"/>
    </row>
    <row r="284" spans="1:11" ht="15" customHeight="1" x14ac:dyDescent="0.2">
      <c r="A284" s="69">
        <v>424</v>
      </c>
      <c r="B284" s="69" t="s">
        <v>66</v>
      </c>
      <c r="C284" s="70">
        <v>0</v>
      </c>
      <c r="D284" s="70">
        <v>1850</v>
      </c>
      <c r="E284" s="70">
        <v>1850</v>
      </c>
      <c r="F284" s="67"/>
      <c r="G284" s="67">
        <f t="shared" si="9"/>
        <v>100</v>
      </c>
      <c r="K284" s="68"/>
    </row>
    <row r="285" spans="1:11" ht="15" customHeight="1" x14ac:dyDescent="0.2">
      <c r="A285" s="69">
        <v>4241</v>
      </c>
      <c r="B285" s="69" t="s">
        <v>66</v>
      </c>
      <c r="C285" s="70">
        <v>0</v>
      </c>
      <c r="D285" s="70">
        <v>1850</v>
      </c>
      <c r="E285" s="70">
        <v>1850</v>
      </c>
      <c r="F285" s="67"/>
      <c r="G285" s="67">
        <f t="shared" si="9"/>
        <v>100</v>
      </c>
      <c r="K285" s="68"/>
    </row>
    <row r="286" spans="1:11" ht="15.75" customHeight="1" x14ac:dyDescent="0.2">
      <c r="A286" s="82"/>
      <c r="B286" s="83"/>
      <c r="C286" s="70"/>
      <c r="D286" s="70"/>
      <c r="E286" s="70"/>
      <c r="F286" s="67"/>
      <c r="G286" s="67"/>
      <c r="K286" s="68"/>
    </row>
    <row r="287" spans="1:11" ht="18" customHeight="1" x14ac:dyDescent="0.2">
      <c r="A287" s="201" t="s">
        <v>173</v>
      </c>
      <c r="B287" s="202"/>
      <c r="C287" s="66"/>
      <c r="D287" s="66"/>
      <c r="E287" s="66"/>
      <c r="F287" s="67"/>
      <c r="G287" s="67"/>
      <c r="K287" s="68"/>
    </row>
    <row r="288" spans="1:11" x14ac:dyDescent="0.2">
      <c r="A288" s="203" t="s">
        <v>163</v>
      </c>
      <c r="B288" s="204"/>
      <c r="C288" s="66"/>
      <c r="D288" s="66"/>
      <c r="E288" s="66"/>
      <c r="F288" s="67"/>
      <c r="G288" s="67"/>
      <c r="K288" s="68"/>
    </row>
    <row r="289" spans="1:11" x14ac:dyDescent="0.2">
      <c r="A289" s="199" t="s">
        <v>164</v>
      </c>
      <c r="B289" s="200"/>
      <c r="C289" s="77"/>
      <c r="D289" s="77"/>
      <c r="E289" s="77"/>
      <c r="F289" s="67"/>
      <c r="G289" s="67"/>
      <c r="K289" s="80"/>
    </row>
    <row r="290" spans="1:11" ht="15" customHeight="1" x14ac:dyDescent="0.2">
      <c r="A290" s="78">
        <v>3</v>
      </c>
      <c r="B290" s="78" t="s">
        <v>3</v>
      </c>
      <c r="C290" s="79">
        <v>113367.44</v>
      </c>
      <c r="D290" s="79">
        <v>130000</v>
      </c>
      <c r="E290" s="79">
        <v>115416.05</v>
      </c>
      <c r="F290" s="67">
        <f t="shared" si="8"/>
        <v>101.80705324209491</v>
      </c>
      <c r="G290" s="67">
        <f t="shared" si="9"/>
        <v>88.781576923076926</v>
      </c>
      <c r="K290" s="80"/>
    </row>
    <row r="291" spans="1:11" ht="15" customHeight="1" x14ac:dyDescent="0.2">
      <c r="A291" s="78">
        <v>32</v>
      </c>
      <c r="B291" s="78" t="s">
        <v>9</v>
      </c>
      <c r="C291" s="79">
        <v>113367.44</v>
      </c>
      <c r="D291" s="79">
        <v>80000</v>
      </c>
      <c r="E291" s="79">
        <v>90159.45</v>
      </c>
      <c r="F291" s="67">
        <f t="shared" si="8"/>
        <v>79.528522475236272</v>
      </c>
      <c r="G291" s="67">
        <f t="shared" si="9"/>
        <v>112.6993125</v>
      </c>
      <c r="K291" s="80"/>
    </row>
    <row r="292" spans="1:11" ht="15" customHeight="1" x14ac:dyDescent="0.2">
      <c r="A292" s="69">
        <v>321</v>
      </c>
      <c r="B292" s="69" t="s">
        <v>136</v>
      </c>
      <c r="C292" s="70">
        <v>62652.02</v>
      </c>
      <c r="D292" s="70"/>
      <c r="E292" s="70">
        <v>59819.67</v>
      </c>
      <c r="F292" s="67"/>
      <c r="G292" s="67"/>
      <c r="K292" s="68"/>
    </row>
    <row r="293" spans="1:11" ht="15" customHeight="1" x14ac:dyDescent="0.2">
      <c r="A293" s="69">
        <v>3211</v>
      </c>
      <c r="B293" s="69" t="s">
        <v>19</v>
      </c>
      <c r="C293" s="70">
        <v>62652.02</v>
      </c>
      <c r="D293" s="70"/>
      <c r="E293" s="70">
        <v>59819.67</v>
      </c>
      <c r="F293" s="67"/>
      <c r="G293" s="67"/>
      <c r="K293" s="68"/>
    </row>
    <row r="294" spans="1:11" ht="15" customHeight="1" x14ac:dyDescent="0.2">
      <c r="A294" s="69">
        <v>3213</v>
      </c>
      <c r="B294" s="69" t="s">
        <v>231</v>
      </c>
      <c r="C294" s="70"/>
      <c r="D294" s="70"/>
      <c r="E294" s="70">
        <v>505</v>
      </c>
      <c r="F294" s="67"/>
      <c r="G294" s="67"/>
      <c r="K294" s="68"/>
    </row>
    <row r="295" spans="1:11" ht="15" customHeight="1" x14ac:dyDescent="0.2">
      <c r="A295" s="69">
        <v>322</v>
      </c>
      <c r="B295" s="69" t="s">
        <v>227</v>
      </c>
      <c r="C295" s="70">
        <v>597.01</v>
      </c>
      <c r="D295" s="70"/>
      <c r="E295" s="70"/>
      <c r="F295" s="67"/>
      <c r="G295" s="67"/>
      <c r="K295" s="68"/>
    </row>
    <row r="296" spans="1:11" ht="15" customHeight="1" x14ac:dyDescent="0.2">
      <c r="A296" s="69">
        <v>323</v>
      </c>
      <c r="B296" s="69" t="s">
        <v>87</v>
      </c>
      <c r="C296" s="70">
        <v>19658.38</v>
      </c>
      <c r="D296" s="70"/>
      <c r="E296" s="70">
        <v>13533.41</v>
      </c>
      <c r="F296" s="67"/>
      <c r="G296" s="67"/>
      <c r="K296" s="68"/>
    </row>
    <row r="297" spans="1:11" ht="15" customHeight="1" x14ac:dyDescent="0.2">
      <c r="A297" s="69">
        <v>3238</v>
      </c>
      <c r="B297" s="69" t="s">
        <v>60</v>
      </c>
      <c r="C297" s="70"/>
      <c r="D297" s="70"/>
      <c r="E297" s="70">
        <v>260.83</v>
      </c>
      <c r="F297" s="67"/>
      <c r="G297" s="67"/>
      <c r="K297" s="68"/>
    </row>
    <row r="298" spans="1:11" ht="15" customHeight="1" x14ac:dyDescent="0.2">
      <c r="A298" s="69">
        <v>3231</v>
      </c>
      <c r="B298" s="69" t="s">
        <v>54</v>
      </c>
      <c r="C298" s="70"/>
      <c r="D298" s="70"/>
      <c r="E298" s="70">
        <v>13272.58</v>
      </c>
      <c r="F298" s="67"/>
      <c r="G298" s="67"/>
      <c r="K298" s="68"/>
    </row>
    <row r="299" spans="1:11" ht="15" customHeight="1" x14ac:dyDescent="0.2">
      <c r="A299" s="69">
        <v>329</v>
      </c>
      <c r="B299" s="69" t="s">
        <v>85</v>
      </c>
      <c r="C299" s="70">
        <v>30460.03</v>
      </c>
      <c r="D299" s="70"/>
      <c r="E299" s="70">
        <v>16682.169999999998</v>
      </c>
      <c r="F299" s="67"/>
      <c r="G299" s="67"/>
      <c r="K299" s="68"/>
    </row>
    <row r="300" spans="1:11" ht="15" customHeight="1" x14ac:dyDescent="0.2">
      <c r="A300" s="69">
        <v>3292</v>
      </c>
      <c r="B300" s="69" t="s">
        <v>80</v>
      </c>
      <c r="C300" s="70"/>
      <c r="D300" s="70"/>
      <c r="E300" s="70">
        <v>16806.37</v>
      </c>
      <c r="F300" s="67"/>
      <c r="G300" s="67"/>
      <c r="K300" s="68"/>
    </row>
    <row r="301" spans="1:11" ht="15" customHeight="1" x14ac:dyDescent="0.2">
      <c r="A301" s="69">
        <v>3293</v>
      </c>
      <c r="B301" s="69" t="s">
        <v>81</v>
      </c>
      <c r="C301" s="70">
        <v>2126</v>
      </c>
      <c r="D301" s="70"/>
      <c r="E301" s="70">
        <v>186.3</v>
      </c>
      <c r="F301" s="67"/>
      <c r="G301" s="67"/>
      <c r="K301" s="68"/>
    </row>
    <row r="302" spans="1:11" ht="15" customHeight="1" x14ac:dyDescent="0.2">
      <c r="A302" s="69">
        <v>3299</v>
      </c>
      <c r="B302" s="69" t="s">
        <v>85</v>
      </c>
      <c r="C302" s="70">
        <v>28334.03</v>
      </c>
      <c r="D302" s="70"/>
      <c r="E302" s="70">
        <v>16128.04</v>
      </c>
      <c r="F302" s="67"/>
      <c r="G302" s="67"/>
      <c r="K302" s="68"/>
    </row>
    <row r="303" spans="1:11" ht="15" customHeight="1" x14ac:dyDescent="0.2">
      <c r="A303" s="78">
        <v>34</v>
      </c>
      <c r="B303" s="78" t="s">
        <v>75</v>
      </c>
      <c r="C303" s="79">
        <v>0</v>
      </c>
      <c r="D303" s="79">
        <v>25256.6</v>
      </c>
      <c r="E303" s="79">
        <v>25256.6</v>
      </c>
      <c r="F303" s="67"/>
      <c r="G303" s="67"/>
      <c r="K303" s="68"/>
    </row>
    <row r="304" spans="1:11" ht="15" customHeight="1" x14ac:dyDescent="0.2">
      <c r="A304" s="69">
        <v>343</v>
      </c>
      <c r="B304" s="69" t="s">
        <v>139</v>
      </c>
      <c r="C304" s="70"/>
      <c r="D304" s="70"/>
      <c r="E304" s="70"/>
      <c r="F304" s="67"/>
      <c r="G304" s="67"/>
      <c r="K304" s="68"/>
    </row>
    <row r="305" spans="1:11" ht="15" customHeight="1" x14ac:dyDescent="0.2">
      <c r="A305" s="69">
        <v>3431</v>
      </c>
      <c r="B305" s="69" t="s">
        <v>89</v>
      </c>
      <c r="C305" s="70"/>
      <c r="D305" s="70"/>
      <c r="E305" s="70"/>
      <c r="F305" s="67"/>
      <c r="G305" s="67"/>
      <c r="K305" s="68"/>
    </row>
    <row r="306" spans="1:11" ht="15" customHeight="1" x14ac:dyDescent="0.2">
      <c r="A306" s="69">
        <v>362</v>
      </c>
      <c r="B306" s="69" t="s">
        <v>207</v>
      </c>
      <c r="C306" s="70"/>
      <c r="D306" s="70"/>
      <c r="E306" s="70"/>
      <c r="F306" s="67"/>
      <c r="G306" s="67"/>
      <c r="K306" s="68"/>
    </row>
    <row r="307" spans="1:11" ht="15" customHeight="1" x14ac:dyDescent="0.2">
      <c r="A307" s="69">
        <v>36</v>
      </c>
      <c r="B307" s="69" t="s">
        <v>196</v>
      </c>
      <c r="C307" s="70">
        <v>0</v>
      </c>
      <c r="D307" s="70">
        <v>50000</v>
      </c>
      <c r="E307" s="70">
        <v>25256.6</v>
      </c>
      <c r="F307" s="67" t="e">
        <f t="shared" si="8"/>
        <v>#DIV/0!</v>
      </c>
      <c r="G307" s="67">
        <f t="shared" si="9"/>
        <v>50.513200000000005</v>
      </c>
      <c r="K307" s="68"/>
    </row>
    <row r="308" spans="1:11" ht="15" customHeight="1" x14ac:dyDescent="0.2">
      <c r="A308" s="69">
        <v>36211</v>
      </c>
      <c r="B308" s="69" t="s">
        <v>207</v>
      </c>
      <c r="C308" s="70">
        <v>0</v>
      </c>
      <c r="D308" s="70">
        <v>50000</v>
      </c>
      <c r="E308" s="70">
        <v>25256.6</v>
      </c>
      <c r="F308" s="67" t="e">
        <f t="shared" si="8"/>
        <v>#DIV/0!</v>
      </c>
      <c r="G308" s="67">
        <f t="shared" si="9"/>
        <v>50.513200000000005</v>
      </c>
      <c r="K308" s="68"/>
    </row>
    <row r="309" spans="1:11" x14ac:dyDescent="0.2">
      <c r="A309" s="205" t="s">
        <v>183</v>
      </c>
      <c r="B309" s="205"/>
      <c r="C309" s="77"/>
      <c r="D309" s="77"/>
      <c r="E309" s="77"/>
      <c r="F309" s="67"/>
      <c r="G309" s="67"/>
      <c r="K309" s="68"/>
    </row>
    <row r="310" spans="1:11" ht="15" customHeight="1" x14ac:dyDescent="0.2">
      <c r="A310" s="78">
        <v>3</v>
      </c>
      <c r="B310" s="78" t="s">
        <v>3</v>
      </c>
      <c r="C310" s="79">
        <v>57128.04</v>
      </c>
      <c r="D310" s="79"/>
      <c r="E310" s="79"/>
      <c r="F310" s="67">
        <f t="shared" si="8"/>
        <v>0</v>
      </c>
      <c r="G310" s="67"/>
      <c r="K310" s="68"/>
    </row>
    <row r="311" spans="1:11" ht="15" customHeight="1" x14ac:dyDescent="0.2">
      <c r="A311" s="78">
        <v>32</v>
      </c>
      <c r="B311" s="78" t="s">
        <v>9</v>
      </c>
      <c r="C311" s="79">
        <v>57128.04</v>
      </c>
      <c r="D311" s="79"/>
      <c r="E311" s="79"/>
      <c r="F311" s="67">
        <f t="shared" si="8"/>
        <v>0</v>
      </c>
      <c r="G311" s="67"/>
      <c r="K311" s="68"/>
    </row>
    <row r="312" spans="1:11" ht="15" customHeight="1" x14ac:dyDescent="0.2">
      <c r="A312" s="69">
        <v>321</v>
      </c>
      <c r="B312" s="69" t="s">
        <v>136</v>
      </c>
      <c r="C312" s="70">
        <v>57128.04</v>
      </c>
      <c r="D312" s="70"/>
      <c r="E312" s="70"/>
      <c r="F312" s="67">
        <f t="shared" si="8"/>
        <v>0</v>
      </c>
      <c r="G312" s="67"/>
      <c r="K312" s="68"/>
    </row>
    <row r="313" spans="1:11" ht="15" customHeight="1" x14ac:dyDescent="0.2">
      <c r="A313" s="69">
        <v>3213</v>
      </c>
      <c r="B313" s="69" t="s">
        <v>48</v>
      </c>
      <c r="C313" s="70">
        <v>57128.04</v>
      </c>
      <c r="D313" s="70"/>
      <c r="E313" s="70"/>
      <c r="F313" s="67">
        <f t="shared" si="8"/>
        <v>0</v>
      </c>
      <c r="G313" s="67"/>
      <c r="K313" s="68"/>
    </row>
    <row r="314" spans="1:11" ht="15" customHeight="1" x14ac:dyDescent="0.2">
      <c r="A314" s="69">
        <v>324</v>
      </c>
      <c r="B314" s="69" t="s">
        <v>149</v>
      </c>
      <c r="C314" s="70"/>
      <c r="D314" s="70"/>
      <c r="E314" s="70"/>
      <c r="F314" s="67"/>
      <c r="G314" s="67"/>
      <c r="K314" s="68"/>
    </row>
    <row r="315" spans="1:11" ht="15" customHeight="1" x14ac:dyDescent="0.2">
      <c r="A315" s="69">
        <v>3241</v>
      </c>
      <c r="B315" s="69" t="s">
        <v>149</v>
      </c>
      <c r="C315" s="70"/>
      <c r="D315" s="70"/>
      <c r="E315" s="70"/>
      <c r="F315" s="67"/>
      <c r="G315" s="67"/>
      <c r="K315" s="68"/>
    </row>
    <row r="316" spans="1:11" ht="15" customHeight="1" x14ac:dyDescent="0.2">
      <c r="A316" s="69">
        <v>329</v>
      </c>
      <c r="B316" s="69" t="s">
        <v>85</v>
      </c>
      <c r="C316" s="70"/>
      <c r="D316" s="70"/>
      <c r="E316" s="70"/>
      <c r="F316" s="67"/>
      <c r="G316" s="67"/>
      <c r="K316" s="68"/>
    </row>
    <row r="317" spans="1:11" ht="15" customHeight="1" x14ac:dyDescent="0.2">
      <c r="A317" s="69">
        <v>3299</v>
      </c>
      <c r="B317" s="69" t="s">
        <v>85</v>
      </c>
      <c r="C317" s="70"/>
      <c r="D317" s="70"/>
      <c r="E317" s="70"/>
      <c r="F317" s="67"/>
      <c r="G317" s="67"/>
      <c r="K317" s="68"/>
    </row>
    <row r="318" spans="1:11" ht="15" customHeight="1" x14ac:dyDescent="0.2">
      <c r="A318" s="78">
        <v>34</v>
      </c>
      <c r="B318" s="78" t="s">
        <v>75</v>
      </c>
      <c r="C318" s="79"/>
      <c r="D318" s="79"/>
      <c r="E318" s="79"/>
      <c r="F318" s="67"/>
      <c r="G318" s="67"/>
      <c r="K318" s="68"/>
    </row>
    <row r="319" spans="1:11" ht="15" customHeight="1" x14ac:dyDescent="0.2">
      <c r="A319" s="69">
        <v>343</v>
      </c>
      <c r="B319" s="69" t="s">
        <v>139</v>
      </c>
      <c r="C319" s="70"/>
      <c r="D319" s="70"/>
      <c r="E319" s="70"/>
      <c r="F319" s="67"/>
      <c r="G319" s="67"/>
      <c r="K319" s="68"/>
    </row>
    <row r="320" spans="1:11" ht="15" customHeight="1" x14ac:dyDescent="0.2">
      <c r="A320" s="69">
        <v>362</v>
      </c>
      <c r="B320" s="69" t="s">
        <v>207</v>
      </c>
      <c r="C320" s="70"/>
      <c r="D320" s="70"/>
      <c r="E320" s="70"/>
      <c r="F320" s="67"/>
      <c r="G320" s="67"/>
      <c r="K320" s="68"/>
    </row>
    <row r="321" spans="1:11" ht="15" customHeight="1" x14ac:dyDescent="0.2">
      <c r="A321" s="199" t="s">
        <v>174</v>
      </c>
      <c r="B321" s="200"/>
      <c r="C321" s="77"/>
      <c r="D321" s="77"/>
      <c r="E321" s="77"/>
      <c r="F321" s="67"/>
      <c r="G321" s="67"/>
      <c r="K321" s="68"/>
    </row>
    <row r="322" spans="1:11" ht="15" customHeight="1" x14ac:dyDescent="0.2">
      <c r="A322" s="78">
        <v>4</v>
      </c>
      <c r="B322" s="78" t="s">
        <v>209</v>
      </c>
      <c r="C322" s="79"/>
      <c r="D322" s="79"/>
      <c r="E322" s="79"/>
      <c r="F322" s="67"/>
      <c r="G322" s="67"/>
      <c r="K322" s="68"/>
    </row>
    <row r="323" spans="1:11" ht="15" customHeight="1" x14ac:dyDescent="0.2">
      <c r="A323" s="78">
        <v>422</v>
      </c>
      <c r="B323" s="78" t="s">
        <v>154</v>
      </c>
      <c r="C323" s="79"/>
      <c r="D323" s="79"/>
      <c r="E323" s="79"/>
      <c r="F323" s="67"/>
      <c r="G323" s="67"/>
      <c r="K323" s="68"/>
    </row>
    <row r="324" spans="1:11" ht="15" customHeight="1" x14ac:dyDescent="0.2">
      <c r="A324" s="69">
        <v>321</v>
      </c>
      <c r="B324" s="69" t="s">
        <v>136</v>
      </c>
      <c r="C324" s="70"/>
      <c r="D324" s="70"/>
      <c r="E324" s="70"/>
      <c r="F324" s="67"/>
      <c r="G324" s="67"/>
      <c r="K324" s="68"/>
    </row>
    <row r="325" spans="1:11" x14ac:dyDescent="0.2">
      <c r="A325" s="199" t="s">
        <v>165</v>
      </c>
      <c r="B325" s="200"/>
      <c r="C325" s="77"/>
      <c r="D325" s="77"/>
      <c r="E325" s="77"/>
      <c r="F325" s="67"/>
      <c r="G325" s="67"/>
      <c r="K325" s="68"/>
    </row>
    <row r="326" spans="1:11" ht="15" customHeight="1" x14ac:dyDescent="0.2">
      <c r="A326" s="78">
        <v>3</v>
      </c>
      <c r="B326" s="78" t="s">
        <v>3</v>
      </c>
      <c r="C326" s="79"/>
      <c r="D326" s="79"/>
      <c r="E326" s="79"/>
      <c r="F326" s="67"/>
      <c r="G326" s="67"/>
      <c r="K326" s="68"/>
    </row>
    <row r="327" spans="1:11" ht="15" customHeight="1" x14ac:dyDescent="0.2">
      <c r="A327" s="78">
        <v>32</v>
      </c>
      <c r="B327" s="78" t="s">
        <v>9</v>
      </c>
      <c r="C327" s="79"/>
      <c r="D327" s="79"/>
      <c r="E327" s="79"/>
      <c r="F327" s="67"/>
      <c r="G327" s="67"/>
      <c r="K327" s="68"/>
    </row>
    <row r="328" spans="1:11" ht="15" customHeight="1" x14ac:dyDescent="0.2">
      <c r="A328" s="69">
        <v>321</v>
      </c>
      <c r="B328" s="69" t="s">
        <v>136</v>
      </c>
      <c r="C328" s="70"/>
      <c r="D328" s="70"/>
      <c r="E328" s="70"/>
      <c r="F328" s="67"/>
      <c r="G328" s="67"/>
      <c r="K328" s="68"/>
    </row>
    <row r="329" spans="1:11" x14ac:dyDescent="0.2">
      <c r="A329" s="82"/>
      <c r="B329" s="83"/>
      <c r="C329" s="70"/>
      <c r="D329" s="70"/>
      <c r="E329" s="70"/>
      <c r="F329" s="67"/>
      <c r="G329" s="67"/>
      <c r="K329" s="68"/>
    </row>
    <row r="330" spans="1:11" x14ac:dyDescent="0.2">
      <c r="A330" s="203" t="s">
        <v>166</v>
      </c>
      <c r="B330" s="204"/>
      <c r="C330" s="66"/>
      <c r="D330" s="66"/>
      <c r="E330" s="66"/>
      <c r="F330" s="67"/>
      <c r="G330" s="67"/>
      <c r="K330" s="68"/>
    </row>
    <row r="331" spans="1:11" x14ac:dyDescent="0.2">
      <c r="A331" s="205" t="s">
        <v>167</v>
      </c>
      <c r="B331" s="205"/>
      <c r="C331" s="77"/>
      <c r="D331" s="77"/>
      <c r="E331" s="77"/>
      <c r="F331" s="67"/>
      <c r="G331" s="67"/>
      <c r="K331" s="68"/>
    </row>
    <row r="332" spans="1:11" ht="15" customHeight="1" x14ac:dyDescent="0.2">
      <c r="A332" s="78">
        <v>3</v>
      </c>
      <c r="B332" s="78" t="s">
        <v>3</v>
      </c>
      <c r="C332" s="79">
        <v>729.98</v>
      </c>
      <c r="D332" s="79">
        <v>729.96</v>
      </c>
      <c r="E332" s="79">
        <v>729.96</v>
      </c>
      <c r="F332" s="67">
        <f t="shared" ref="F332:F364" si="10">E332/C332*100</f>
        <v>99.997260198909572</v>
      </c>
      <c r="G332" s="67">
        <f t="shared" ref="G332:G364" si="11">(E332/D332)*100</f>
        <v>100</v>
      </c>
      <c r="K332" s="68"/>
    </row>
    <row r="333" spans="1:11" ht="15" customHeight="1" x14ac:dyDescent="0.2">
      <c r="A333" s="78">
        <v>31</v>
      </c>
      <c r="B333" s="78" t="s">
        <v>4</v>
      </c>
      <c r="C333" s="79">
        <v>729.98</v>
      </c>
      <c r="D333" s="79">
        <v>729.96</v>
      </c>
      <c r="E333" s="79">
        <v>729.96</v>
      </c>
      <c r="F333" s="67">
        <f t="shared" si="10"/>
        <v>99.997260198909572</v>
      </c>
      <c r="G333" s="67">
        <f t="shared" si="11"/>
        <v>100</v>
      </c>
      <c r="K333" s="68"/>
    </row>
    <row r="334" spans="1:11" ht="15" customHeight="1" x14ac:dyDescent="0.2">
      <c r="A334" s="69">
        <v>311</v>
      </c>
      <c r="B334" s="69" t="s">
        <v>16</v>
      </c>
      <c r="C334" s="70"/>
      <c r="D334" s="70"/>
      <c r="E334" s="70"/>
      <c r="F334" s="67"/>
      <c r="G334" s="67"/>
      <c r="K334" s="68"/>
    </row>
    <row r="335" spans="1:11" ht="15" customHeight="1" x14ac:dyDescent="0.2">
      <c r="A335" s="69">
        <v>3113</v>
      </c>
      <c r="B335" s="69" t="s">
        <v>168</v>
      </c>
      <c r="C335" s="70"/>
      <c r="D335" s="70"/>
      <c r="E335" s="70"/>
      <c r="F335" s="67"/>
      <c r="G335" s="67"/>
      <c r="K335" s="68"/>
    </row>
    <row r="336" spans="1:11" ht="15" customHeight="1" x14ac:dyDescent="0.2">
      <c r="A336" s="69">
        <v>313</v>
      </c>
      <c r="B336" s="69" t="s">
        <v>134</v>
      </c>
      <c r="C336" s="70"/>
      <c r="D336" s="70"/>
      <c r="E336" s="70"/>
      <c r="F336" s="67"/>
      <c r="G336" s="67"/>
      <c r="K336" s="68"/>
    </row>
    <row r="337" spans="1:11" ht="15" customHeight="1" x14ac:dyDescent="0.2">
      <c r="A337" s="69">
        <v>3132</v>
      </c>
      <c r="B337" s="69" t="s">
        <v>135</v>
      </c>
      <c r="C337" s="70"/>
      <c r="D337" s="70"/>
      <c r="E337" s="70"/>
      <c r="F337" s="67"/>
      <c r="G337" s="67"/>
      <c r="K337" s="68"/>
    </row>
    <row r="338" spans="1:11" x14ac:dyDescent="0.2">
      <c r="A338" s="203" t="s">
        <v>175</v>
      </c>
      <c r="B338" s="204"/>
      <c r="C338" s="66"/>
      <c r="D338" s="66"/>
      <c r="E338" s="66"/>
      <c r="F338" s="67"/>
      <c r="G338" s="67"/>
    </row>
    <row r="339" spans="1:11" x14ac:dyDescent="0.2">
      <c r="A339" s="205" t="s">
        <v>167</v>
      </c>
      <c r="B339" s="205"/>
      <c r="C339" s="77"/>
      <c r="D339" s="77"/>
      <c r="E339" s="77"/>
      <c r="F339" s="67"/>
      <c r="G339" s="67"/>
    </row>
    <row r="340" spans="1:11" x14ac:dyDescent="0.2">
      <c r="A340" s="78">
        <v>3</v>
      </c>
      <c r="B340" s="78" t="s">
        <v>3</v>
      </c>
      <c r="C340" s="79">
        <v>825.37</v>
      </c>
      <c r="D340" s="79">
        <v>200</v>
      </c>
      <c r="E340" s="79">
        <v>200</v>
      </c>
      <c r="F340" s="67">
        <f t="shared" si="10"/>
        <v>24.231556756363812</v>
      </c>
      <c r="G340" s="67">
        <f t="shared" si="11"/>
        <v>100</v>
      </c>
    </row>
    <row r="341" spans="1:11" x14ac:dyDescent="0.2">
      <c r="A341" s="78">
        <v>32</v>
      </c>
      <c r="B341" s="78" t="s">
        <v>9</v>
      </c>
      <c r="C341" s="79">
        <v>825.37</v>
      </c>
      <c r="D341" s="79">
        <v>200</v>
      </c>
      <c r="E341" s="79">
        <v>200</v>
      </c>
      <c r="F341" s="67">
        <f t="shared" si="10"/>
        <v>24.231556756363812</v>
      </c>
      <c r="G341" s="67">
        <f t="shared" si="11"/>
        <v>100</v>
      </c>
    </row>
    <row r="342" spans="1:11" x14ac:dyDescent="0.2">
      <c r="A342" s="69">
        <v>329</v>
      </c>
      <c r="B342" s="69" t="s">
        <v>85</v>
      </c>
      <c r="C342" s="70"/>
      <c r="D342" s="70"/>
      <c r="E342" s="70"/>
      <c r="F342" s="67"/>
      <c r="G342" s="67"/>
    </row>
    <row r="343" spans="1:11" x14ac:dyDescent="0.2">
      <c r="A343" s="69">
        <v>3291</v>
      </c>
      <c r="B343" s="69" t="s">
        <v>146</v>
      </c>
      <c r="C343" s="70">
        <v>825.37</v>
      </c>
      <c r="D343" s="70">
        <v>200</v>
      </c>
      <c r="E343" s="70">
        <v>200</v>
      </c>
      <c r="F343" s="67">
        <f t="shared" si="10"/>
        <v>24.231556756363812</v>
      </c>
      <c r="G343" s="67">
        <f t="shared" si="11"/>
        <v>100</v>
      </c>
    </row>
    <row r="344" spans="1:11" x14ac:dyDescent="0.2">
      <c r="A344" s="69">
        <v>3293</v>
      </c>
      <c r="B344" s="69" t="s">
        <v>81</v>
      </c>
      <c r="C344" s="70"/>
      <c r="D344" s="70"/>
      <c r="E344" s="70"/>
      <c r="F344" s="67"/>
      <c r="G344" s="67"/>
    </row>
    <row r="345" spans="1:11" x14ac:dyDescent="0.2">
      <c r="A345" s="69">
        <v>3299</v>
      </c>
      <c r="B345" s="69" t="s">
        <v>85</v>
      </c>
      <c r="C345" s="70"/>
      <c r="D345" s="70"/>
      <c r="E345" s="70"/>
      <c r="F345" s="67"/>
      <c r="G345" s="67"/>
    </row>
    <row r="346" spans="1:11" x14ac:dyDescent="0.2">
      <c r="A346" s="203" t="s">
        <v>177</v>
      </c>
      <c r="B346" s="204"/>
      <c r="C346" s="66"/>
      <c r="D346" s="66"/>
      <c r="E346" s="66"/>
      <c r="F346" s="67"/>
      <c r="G346" s="67"/>
    </row>
    <row r="347" spans="1:11" x14ac:dyDescent="0.2">
      <c r="A347" s="205" t="s">
        <v>176</v>
      </c>
      <c r="B347" s="205"/>
      <c r="C347" s="77"/>
      <c r="D347" s="77"/>
      <c r="E347" s="77"/>
      <c r="F347" s="67"/>
      <c r="G347" s="67"/>
    </row>
    <row r="348" spans="1:11" x14ac:dyDescent="0.2">
      <c r="A348" s="78">
        <v>3</v>
      </c>
      <c r="B348" s="78" t="s">
        <v>3</v>
      </c>
      <c r="C348" s="79">
        <v>1552.07</v>
      </c>
      <c r="D348" s="79">
        <v>1561.5</v>
      </c>
      <c r="E348" s="79">
        <v>1561.49</v>
      </c>
      <c r="F348" s="67">
        <f t="shared" si="10"/>
        <v>100.60693138840389</v>
      </c>
      <c r="G348" s="67">
        <f t="shared" si="11"/>
        <v>99.999359590137686</v>
      </c>
    </row>
    <row r="349" spans="1:11" x14ac:dyDescent="0.2">
      <c r="A349" s="78">
        <v>38</v>
      </c>
      <c r="B349" s="78" t="s">
        <v>178</v>
      </c>
      <c r="C349" s="79">
        <v>1552.07</v>
      </c>
      <c r="D349" s="79">
        <v>1561.5</v>
      </c>
      <c r="E349" s="79">
        <v>1561.49</v>
      </c>
      <c r="F349" s="67">
        <f t="shared" si="10"/>
        <v>100.60693138840389</v>
      </c>
      <c r="G349" s="67">
        <f t="shared" si="11"/>
        <v>99.999359590137686</v>
      </c>
    </row>
    <row r="350" spans="1:11" x14ac:dyDescent="0.2">
      <c r="A350" s="69">
        <v>381</v>
      </c>
      <c r="B350" s="69" t="s">
        <v>40</v>
      </c>
      <c r="C350" s="70"/>
      <c r="D350" s="70"/>
      <c r="E350" s="70"/>
      <c r="F350" s="67"/>
      <c r="G350" s="67"/>
    </row>
    <row r="351" spans="1:11" x14ac:dyDescent="0.2">
      <c r="A351" s="69">
        <v>3812</v>
      </c>
      <c r="B351" s="69" t="s">
        <v>95</v>
      </c>
      <c r="C351" s="70">
        <v>1552.07</v>
      </c>
      <c r="D351" s="70">
        <v>1561.5</v>
      </c>
      <c r="E351" s="70">
        <v>1561.49</v>
      </c>
      <c r="F351" s="67">
        <f t="shared" si="10"/>
        <v>100.60693138840389</v>
      </c>
      <c r="G351" s="67">
        <f t="shared" si="11"/>
        <v>99.999359590137686</v>
      </c>
    </row>
    <row r="352" spans="1:11" x14ac:dyDescent="0.2">
      <c r="A352" s="203" t="s">
        <v>179</v>
      </c>
      <c r="B352" s="204"/>
      <c r="C352" s="66">
        <v>15737.37</v>
      </c>
      <c r="D352" s="66">
        <v>35582.93</v>
      </c>
      <c r="E352" s="66">
        <v>34227.58</v>
      </c>
      <c r="F352" s="67">
        <f t="shared" si="10"/>
        <v>217.49237642630251</v>
      </c>
      <c r="G352" s="67">
        <f t="shared" si="11"/>
        <v>96.191010689676204</v>
      </c>
    </row>
    <row r="353" spans="1:7" x14ac:dyDescent="0.2">
      <c r="A353" s="205" t="s">
        <v>167</v>
      </c>
      <c r="B353" s="205"/>
      <c r="C353" s="77"/>
      <c r="D353" s="77"/>
      <c r="E353" s="77"/>
      <c r="F353" s="67"/>
      <c r="G353" s="67"/>
    </row>
    <row r="354" spans="1:7" x14ac:dyDescent="0.2">
      <c r="A354" s="78">
        <v>3</v>
      </c>
      <c r="B354" s="78" t="s">
        <v>3</v>
      </c>
      <c r="C354" s="79">
        <v>13668.67</v>
      </c>
      <c r="D354" s="79">
        <v>35582.93</v>
      </c>
      <c r="E354" s="79">
        <v>34227.58</v>
      </c>
      <c r="F354" s="67">
        <f t="shared" si="10"/>
        <v>250.40900102204532</v>
      </c>
      <c r="G354" s="67">
        <f t="shared" si="11"/>
        <v>96.191010689676204</v>
      </c>
    </row>
    <row r="355" spans="1:7" x14ac:dyDescent="0.2">
      <c r="A355" s="78">
        <v>31</v>
      </c>
      <c r="B355" s="78" t="s">
        <v>4</v>
      </c>
      <c r="C355" s="70"/>
      <c r="D355" s="79">
        <v>35582.93</v>
      </c>
      <c r="E355" s="79">
        <v>34227.58</v>
      </c>
      <c r="F355" s="67"/>
      <c r="G355" s="67">
        <f t="shared" si="11"/>
        <v>96.191010689676204</v>
      </c>
    </row>
    <row r="356" spans="1:7" x14ac:dyDescent="0.2">
      <c r="A356" s="69">
        <v>312</v>
      </c>
      <c r="B356" s="69" t="s">
        <v>43</v>
      </c>
      <c r="C356" s="70"/>
      <c r="D356" s="161">
        <v>35582.93</v>
      </c>
      <c r="E356" s="161">
        <v>34227.58</v>
      </c>
      <c r="F356" s="67"/>
      <c r="G356" s="67">
        <f t="shared" si="11"/>
        <v>96.191010689676204</v>
      </c>
    </row>
    <row r="357" spans="1:7" x14ac:dyDescent="0.2">
      <c r="A357" s="69">
        <v>3121</v>
      </c>
      <c r="B357" s="69" t="s">
        <v>43</v>
      </c>
      <c r="C357" s="85">
        <v>2068.6999999999998</v>
      </c>
      <c r="D357" s="70"/>
      <c r="E357" s="70"/>
      <c r="F357" s="67">
        <f t="shared" si="10"/>
        <v>0</v>
      </c>
      <c r="G357" s="67"/>
    </row>
    <row r="358" spans="1:7" x14ac:dyDescent="0.2">
      <c r="A358" s="84">
        <v>32</v>
      </c>
      <c r="B358" s="84" t="s">
        <v>9</v>
      </c>
      <c r="C358" s="85"/>
      <c r="D358" s="85"/>
      <c r="E358" s="85"/>
      <c r="F358" s="67"/>
      <c r="G358" s="67"/>
    </row>
    <row r="359" spans="1:7" x14ac:dyDescent="0.2">
      <c r="A359" s="69">
        <v>321</v>
      </c>
      <c r="B359" s="69" t="s">
        <v>18</v>
      </c>
      <c r="C359" s="70"/>
      <c r="D359" s="70"/>
      <c r="E359" s="70"/>
      <c r="F359" s="67"/>
      <c r="G359" s="67"/>
    </row>
    <row r="360" spans="1:7" x14ac:dyDescent="0.2">
      <c r="A360" s="69">
        <v>3212</v>
      </c>
      <c r="B360" s="69" t="s">
        <v>180</v>
      </c>
      <c r="C360" s="70"/>
      <c r="D360" s="70"/>
      <c r="E360" s="70"/>
      <c r="F360" s="67"/>
      <c r="G360" s="67"/>
    </row>
    <row r="361" spans="1:7" x14ac:dyDescent="0.2">
      <c r="A361" s="203" t="s">
        <v>181</v>
      </c>
      <c r="B361" s="204"/>
      <c r="C361" s="66">
        <v>46088.36</v>
      </c>
      <c r="D361" s="66">
        <v>33873.53</v>
      </c>
      <c r="E361" s="66">
        <v>33882.28</v>
      </c>
      <c r="F361" s="67">
        <f t="shared" si="10"/>
        <v>73.515915949276561</v>
      </c>
      <c r="G361" s="67">
        <f t="shared" si="11"/>
        <v>100.025831379251</v>
      </c>
    </row>
    <row r="362" spans="1:7" x14ac:dyDescent="0.2">
      <c r="A362" s="205" t="s">
        <v>167</v>
      </c>
      <c r="B362" s="205"/>
      <c r="C362" s="77"/>
      <c r="D362" s="77"/>
      <c r="E362" s="77"/>
      <c r="F362" s="67"/>
      <c r="G362" s="67"/>
    </row>
    <row r="363" spans="1:7" x14ac:dyDescent="0.2">
      <c r="A363" s="78">
        <v>3</v>
      </c>
      <c r="B363" s="78" t="s">
        <v>3</v>
      </c>
      <c r="C363" s="79">
        <v>13324.17</v>
      </c>
      <c r="D363" s="79">
        <v>33873.53</v>
      </c>
      <c r="E363" s="79">
        <v>33882.28</v>
      </c>
      <c r="F363" s="67">
        <f t="shared" si="10"/>
        <v>254.29186208221603</v>
      </c>
      <c r="G363" s="67">
        <f t="shared" si="11"/>
        <v>100.025831379251</v>
      </c>
    </row>
    <row r="364" spans="1:7" x14ac:dyDescent="0.2">
      <c r="A364" s="78">
        <v>31</v>
      </c>
      <c r="B364" s="78" t="s">
        <v>4</v>
      </c>
      <c r="C364" s="79">
        <v>13324.17</v>
      </c>
      <c r="D364" s="79">
        <v>33873.53</v>
      </c>
      <c r="E364" s="79">
        <v>33882.28</v>
      </c>
      <c r="F364" s="67">
        <f t="shared" si="10"/>
        <v>254.29186208221603</v>
      </c>
      <c r="G364" s="67">
        <f t="shared" si="11"/>
        <v>100.025831379251</v>
      </c>
    </row>
    <row r="365" spans="1:7" x14ac:dyDescent="0.2">
      <c r="A365" s="69">
        <v>311</v>
      </c>
      <c r="B365" s="69" t="s">
        <v>16</v>
      </c>
      <c r="C365" s="70"/>
      <c r="D365" s="70"/>
      <c r="E365" s="70"/>
      <c r="F365" s="67"/>
      <c r="G365" s="67"/>
    </row>
    <row r="366" spans="1:7" x14ac:dyDescent="0.2">
      <c r="A366" s="69">
        <v>3111</v>
      </c>
      <c r="B366" s="69" t="s">
        <v>17</v>
      </c>
      <c r="C366" s="70"/>
      <c r="D366" s="70"/>
      <c r="E366" s="70"/>
      <c r="F366" s="67"/>
      <c r="G366" s="67"/>
    </row>
    <row r="367" spans="1:7" x14ac:dyDescent="0.2">
      <c r="A367" s="69">
        <v>313</v>
      </c>
      <c r="B367" s="69" t="s">
        <v>134</v>
      </c>
      <c r="C367" s="70"/>
      <c r="D367" s="70"/>
      <c r="E367" s="70"/>
      <c r="F367" s="67"/>
      <c r="G367" s="67"/>
    </row>
    <row r="368" spans="1:7" x14ac:dyDescent="0.2">
      <c r="A368" s="69">
        <v>323</v>
      </c>
      <c r="B368" s="69" t="s">
        <v>208</v>
      </c>
      <c r="C368" s="70"/>
      <c r="D368" s="70"/>
      <c r="E368" s="70"/>
      <c r="F368" s="67"/>
      <c r="G368" s="67"/>
    </row>
    <row r="369" spans="1:11" x14ac:dyDescent="0.2">
      <c r="A369" s="69">
        <v>321</v>
      </c>
      <c r="B369" s="69" t="s">
        <v>18</v>
      </c>
      <c r="C369" s="70"/>
      <c r="D369" s="70"/>
      <c r="E369" s="70"/>
      <c r="F369" s="67"/>
      <c r="G369" s="67"/>
    </row>
    <row r="370" spans="1:11" x14ac:dyDescent="0.2">
      <c r="A370" s="69">
        <v>312</v>
      </c>
      <c r="B370" s="69" t="s">
        <v>210</v>
      </c>
      <c r="C370" s="70"/>
      <c r="D370" s="70"/>
      <c r="E370" s="70"/>
      <c r="F370" s="67"/>
      <c r="G370" s="67"/>
    </row>
    <row r="371" spans="1:11" x14ac:dyDescent="0.2">
      <c r="A371" s="82" t="s">
        <v>201</v>
      </c>
      <c r="B371" s="83"/>
      <c r="C371" s="70"/>
      <c r="D371" s="70"/>
      <c r="E371" s="70"/>
      <c r="F371" s="67"/>
      <c r="G371" s="67"/>
    </row>
    <row r="372" spans="1:11" x14ac:dyDescent="0.2">
      <c r="A372" s="82">
        <v>31</v>
      </c>
      <c r="B372" s="83" t="s">
        <v>205</v>
      </c>
      <c r="C372" s="70">
        <v>30479.18</v>
      </c>
      <c r="D372" s="70">
        <v>39684.620000000003</v>
      </c>
      <c r="E372" s="70">
        <v>39694.870000000003</v>
      </c>
      <c r="F372" s="67">
        <f t="shared" ref="F372:F417" si="12">E372/C372*100</f>
        <v>130.23601684822231</v>
      </c>
      <c r="G372" s="67">
        <f t="shared" ref="G372:G408" si="13">(E372/D372)*100</f>
        <v>100.02582864595905</v>
      </c>
    </row>
    <row r="373" spans="1:11" x14ac:dyDescent="0.2">
      <c r="A373" s="82">
        <v>32</v>
      </c>
      <c r="B373" s="83" t="s">
        <v>9</v>
      </c>
      <c r="C373" s="70">
        <v>2285.0100000000002</v>
      </c>
      <c r="D373" s="70"/>
      <c r="E373" s="70"/>
      <c r="F373" s="67"/>
      <c r="G373" s="67"/>
    </row>
    <row r="374" spans="1:11" x14ac:dyDescent="0.2">
      <c r="A374" s="203" t="s">
        <v>258</v>
      </c>
      <c r="B374" s="204"/>
      <c r="C374" s="66">
        <v>31920.93</v>
      </c>
      <c r="D374" s="66">
        <f>D375+D383</f>
        <v>84611.199999999997</v>
      </c>
      <c r="E374" s="66">
        <f>E375+E383</f>
        <v>57284.2</v>
      </c>
      <c r="F374" s="67">
        <f t="shared" si="12"/>
        <v>179.45655092129206</v>
      </c>
      <c r="G374" s="67">
        <f t="shared" si="13"/>
        <v>67.70285730494308</v>
      </c>
    </row>
    <row r="375" spans="1:11" x14ac:dyDescent="0.2">
      <c r="A375" s="205" t="s">
        <v>167</v>
      </c>
      <c r="B375" s="205"/>
      <c r="C375" s="77"/>
      <c r="D375" s="77">
        <v>38963.46</v>
      </c>
      <c r="E375" s="77">
        <v>26379.37</v>
      </c>
      <c r="F375" s="67"/>
      <c r="G375" s="67">
        <f t="shared" si="13"/>
        <v>67.702842612026757</v>
      </c>
    </row>
    <row r="376" spans="1:11" x14ac:dyDescent="0.2">
      <c r="A376" s="78">
        <v>3</v>
      </c>
      <c r="B376" s="78" t="s">
        <v>3</v>
      </c>
      <c r="C376" s="79"/>
      <c r="D376" s="77">
        <v>38963.46</v>
      </c>
      <c r="E376" s="77">
        <v>26379.37</v>
      </c>
      <c r="F376" s="67"/>
      <c r="G376" s="67">
        <f t="shared" si="13"/>
        <v>67.702842612026757</v>
      </c>
    </row>
    <row r="377" spans="1:11" x14ac:dyDescent="0.2">
      <c r="A377" s="78">
        <v>31</v>
      </c>
      <c r="B377" s="78" t="s">
        <v>4</v>
      </c>
      <c r="C377" s="79"/>
      <c r="D377" s="77">
        <v>38963.46</v>
      </c>
      <c r="E377" s="77">
        <v>26379.37</v>
      </c>
      <c r="F377" s="67"/>
      <c r="G377" s="67">
        <f t="shared" si="13"/>
        <v>67.702842612026757</v>
      </c>
    </row>
    <row r="378" spans="1:11" x14ac:dyDescent="0.2">
      <c r="A378" s="69">
        <v>311</v>
      </c>
      <c r="B378" s="69" t="s">
        <v>16</v>
      </c>
      <c r="C378" s="70"/>
      <c r="D378" s="70"/>
      <c r="E378" s="70"/>
      <c r="F378" s="67"/>
      <c r="G378" s="67"/>
    </row>
    <row r="379" spans="1:11" x14ac:dyDescent="0.2">
      <c r="A379" s="69">
        <v>3111</v>
      </c>
      <c r="B379" s="69" t="s">
        <v>17</v>
      </c>
      <c r="C379" s="70"/>
      <c r="D379" s="70"/>
      <c r="E379" s="70"/>
      <c r="F379" s="67"/>
      <c r="G379" s="67"/>
    </row>
    <row r="380" spans="1:11" x14ac:dyDescent="0.2">
      <c r="A380" s="69">
        <v>313</v>
      </c>
      <c r="B380" s="69" t="s">
        <v>134</v>
      </c>
      <c r="C380" s="70"/>
      <c r="D380" s="70"/>
      <c r="E380" s="70"/>
      <c r="F380" s="67"/>
      <c r="G380" s="67"/>
    </row>
    <row r="381" spans="1:11" x14ac:dyDescent="0.2">
      <c r="A381" s="69">
        <v>3132</v>
      </c>
      <c r="B381" s="69" t="s">
        <v>135</v>
      </c>
      <c r="C381" s="70"/>
      <c r="D381" s="70"/>
      <c r="E381" s="70"/>
      <c r="F381" s="67"/>
      <c r="G381" s="67"/>
    </row>
    <row r="382" spans="1:11" x14ac:dyDescent="0.2">
      <c r="A382" s="69" t="s">
        <v>201</v>
      </c>
      <c r="B382" s="69"/>
      <c r="C382" s="70"/>
      <c r="D382" s="70"/>
      <c r="E382" s="70"/>
      <c r="F382" s="67"/>
      <c r="G382" s="67"/>
    </row>
    <row r="383" spans="1:11" x14ac:dyDescent="0.2">
      <c r="A383" s="69">
        <v>31</v>
      </c>
      <c r="B383" s="69" t="s">
        <v>205</v>
      </c>
      <c r="C383" s="69"/>
      <c r="D383" s="70">
        <v>45647.74</v>
      </c>
      <c r="E383" s="70">
        <v>30904.83</v>
      </c>
      <c r="F383" s="67"/>
      <c r="G383" s="67">
        <f t="shared" si="13"/>
        <v>67.702869846349472</v>
      </c>
    </row>
    <row r="384" spans="1:11" ht="18" customHeight="1" x14ac:dyDescent="0.2">
      <c r="A384" s="201" t="s">
        <v>173</v>
      </c>
      <c r="B384" s="202"/>
      <c r="C384" s="66"/>
      <c r="D384" s="66"/>
      <c r="E384" s="66"/>
      <c r="F384" s="67"/>
      <c r="G384" s="67"/>
      <c r="K384" s="68"/>
    </row>
    <row r="385" spans="1:11" x14ac:dyDescent="0.2">
      <c r="A385" s="203" t="s">
        <v>202</v>
      </c>
      <c r="B385" s="204"/>
      <c r="C385" s="66"/>
      <c r="D385" s="66"/>
      <c r="E385" s="66"/>
      <c r="F385" s="67"/>
      <c r="G385" s="67"/>
      <c r="K385" s="68"/>
    </row>
    <row r="386" spans="1:11" x14ac:dyDescent="0.2">
      <c r="A386" s="199" t="s">
        <v>164</v>
      </c>
      <c r="B386" s="200"/>
      <c r="C386" s="77">
        <v>1065904.1100000001</v>
      </c>
      <c r="D386" s="77">
        <v>1800000</v>
      </c>
      <c r="E386" s="77">
        <v>1798198.66</v>
      </c>
      <c r="F386" s="67">
        <f t="shared" si="12"/>
        <v>168.70172871366447</v>
      </c>
      <c r="G386" s="67">
        <f t="shared" si="13"/>
        <v>99.899925555555541</v>
      </c>
      <c r="K386" s="80"/>
    </row>
    <row r="387" spans="1:11" ht="15" customHeight="1" x14ac:dyDescent="0.2">
      <c r="A387" s="78">
        <v>3</v>
      </c>
      <c r="B387" s="78" t="s">
        <v>3</v>
      </c>
      <c r="C387" s="79">
        <v>0</v>
      </c>
      <c r="D387" s="79">
        <v>0</v>
      </c>
      <c r="E387" s="79">
        <v>7500</v>
      </c>
      <c r="F387" s="67"/>
      <c r="G387" s="67"/>
      <c r="K387" s="80"/>
    </row>
    <row r="388" spans="1:11" ht="15" customHeight="1" x14ac:dyDescent="0.2">
      <c r="A388" s="78">
        <v>32</v>
      </c>
      <c r="B388" s="78" t="s">
        <v>9</v>
      </c>
      <c r="C388" s="79">
        <v>0</v>
      </c>
      <c r="D388" s="79">
        <v>0</v>
      </c>
      <c r="E388" s="79">
        <v>7500</v>
      </c>
      <c r="F388" s="67"/>
      <c r="G388" s="67"/>
      <c r="K388" s="80"/>
    </row>
    <row r="389" spans="1:11" ht="15" customHeight="1" x14ac:dyDescent="0.2">
      <c r="A389" s="69">
        <v>322</v>
      </c>
      <c r="B389" s="69" t="s">
        <v>254</v>
      </c>
      <c r="C389" s="70"/>
      <c r="D389" s="70"/>
      <c r="E389" s="70">
        <v>6000</v>
      </c>
      <c r="F389" s="67"/>
      <c r="G389" s="67"/>
      <c r="K389" s="68"/>
    </row>
    <row r="390" spans="1:11" ht="15" customHeight="1" x14ac:dyDescent="0.2">
      <c r="A390" s="69">
        <v>3222</v>
      </c>
      <c r="B390" s="69" t="s">
        <v>194</v>
      </c>
      <c r="C390" s="70"/>
      <c r="D390" s="70"/>
      <c r="E390" s="70">
        <v>1500</v>
      </c>
      <c r="F390" s="67"/>
      <c r="G390" s="67"/>
      <c r="K390" s="68"/>
    </row>
    <row r="391" spans="1:11" ht="15" customHeight="1" x14ac:dyDescent="0.2">
      <c r="A391" s="69">
        <v>323</v>
      </c>
      <c r="B391" s="69" t="s">
        <v>255</v>
      </c>
      <c r="C391" s="70"/>
      <c r="D391" s="70"/>
      <c r="E391" s="70">
        <v>1500</v>
      </c>
      <c r="F391" s="67"/>
      <c r="G391" s="67"/>
      <c r="K391" s="68"/>
    </row>
    <row r="392" spans="1:11" ht="15" customHeight="1" x14ac:dyDescent="0.2">
      <c r="A392" s="69">
        <v>3237</v>
      </c>
      <c r="B392" s="69" t="s">
        <v>59</v>
      </c>
      <c r="C392" s="70"/>
      <c r="D392" s="70"/>
      <c r="E392" s="70">
        <v>1500</v>
      </c>
      <c r="F392" s="67"/>
      <c r="G392" s="67"/>
      <c r="K392" s="68"/>
    </row>
    <row r="393" spans="1:11" ht="15" customHeight="1" x14ac:dyDescent="0.2">
      <c r="A393" s="69">
        <v>4</v>
      </c>
      <c r="B393" s="69" t="s">
        <v>213</v>
      </c>
      <c r="C393" s="70"/>
      <c r="D393" s="70">
        <v>1800000</v>
      </c>
      <c r="E393" s="70">
        <v>1790698.66</v>
      </c>
      <c r="F393" s="67"/>
      <c r="G393" s="67">
        <f t="shared" si="13"/>
        <v>99.483258888888884</v>
      </c>
      <c r="K393" s="68"/>
    </row>
    <row r="394" spans="1:11" ht="15" customHeight="1" x14ac:dyDescent="0.2">
      <c r="A394" s="69">
        <v>45</v>
      </c>
      <c r="B394" s="69" t="s">
        <v>213</v>
      </c>
      <c r="C394" s="70"/>
      <c r="D394" s="70">
        <v>1800000</v>
      </c>
      <c r="E394" s="70">
        <v>1790698.66</v>
      </c>
      <c r="F394" s="67"/>
      <c r="G394" s="67">
        <f t="shared" si="13"/>
        <v>99.483258888888884</v>
      </c>
      <c r="K394" s="68"/>
    </row>
    <row r="395" spans="1:11" ht="15" customHeight="1" x14ac:dyDescent="0.2">
      <c r="A395" s="69">
        <v>451</v>
      </c>
      <c r="B395" s="69" t="s">
        <v>206</v>
      </c>
      <c r="C395" s="70"/>
      <c r="D395" s="70"/>
      <c r="E395" s="70">
        <v>1790698.66</v>
      </c>
      <c r="F395" s="67"/>
      <c r="G395" s="67"/>
      <c r="K395" s="68"/>
    </row>
    <row r="396" spans="1:11" x14ac:dyDescent="0.2">
      <c r="A396" s="199" t="s">
        <v>203</v>
      </c>
      <c r="B396" s="200"/>
      <c r="C396" s="66">
        <v>79962.16</v>
      </c>
      <c r="D396" s="66">
        <v>4668207.71</v>
      </c>
      <c r="E396" s="66">
        <v>4587746.51</v>
      </c>
      <c r="F396" s="67">
        <f t="shared" si="12"/>
        <v>5737.3969262461142</v>
      </c>
      <c r="G396" s="67">
        <f t="shared" si="13"/>
        <v>98.276400601720439</v>
      </c>
      <c r="K396" s="68"/>
    </row>
    <row r="397" spans="1:11" ht="15" customHeight="1" x14ac:dyDescent="0.2">
      <c r="A397" s="78">
        <v>3</v>
      </c>
      <c r="B397" s="78" t="s">
        <v>3</v>
      </c>
      <c r="C397" s="79">
        <v>79962.16</v>
      </c>
      <c r="D397" s="79">
        <v>2852329.21</v>
      </c>
      <c r="E397" s="79">
        <v>2852329.21</v>
      </c>
      <c r="F397" s="67">
        <f t="shared" si="12"/>
        <v>3567.0987502088487</v>
      </c>
      <c r="G397" s="67">
        <f t="shared" si="13"/>
        <v>100</v>
      </c>
      <c r="K397" s="80"/>
    </row>
    <row r="398" spans="1:11" ht="15" customHeight="1" x14ac:dyDescent="0.2">
      <c r="A398" s="78">
        <v>32</v>
      </c>
      <c r="B398" s="78" t="s">
        <v>9</v>
      </c>
      <c r="C398" s="79">
        <v>79962.16</v>
      </c>
      <c r="D398" s="79">
        <v>317195.53000000003</v>
      </c>
      <c r="E398" s="79">
        <v>317195.53000000003</v>
      </c>
      <c r="F398" s="67">
        <f t="shared" si="12"/>
        <v>396.6820431063893</v>
      </c>
      <c r="G398" s="67">
        <f t="shared" si="13"/>
        <v>100</v>
      </c>
      <c r="K398" s="80"/>
    </row>
    <row r="399" spans="1:11" ht="15" customHeight="1" x14ac:dyDescent="0.2">
      <c r="A399" s="69">
        <v>321</v>
      </c>
      <c r="B399" s="69" t="s">
        <v>136</v>
      </c>
      <c r="C399" s="70"/>
      <c r="D399" s="70"/>
      <c r="E399" s="70"/>
      <c r="F399" s="67"/>
      <c r="G399" s="67"/>
      <c r="K399" s="68"/>
    </row>
    <row r="400" spans="1:11" ht="15" customHeight="1" x14ac:dyDescent="0.2">
      <c r="A400" s="69">
        <v>323</v>
      </c>
      <c r="B400" s="69" t="s">
        <v>208</v>
      </c>
      <c r="C400" s="70">
        <v>79962.16</v>
      </c>
      <c r="D400" s="70">
        <v>0</v>
      </c>
      <c r="E400" s="70">
        <v>0</v>
      </c>
      <c r="F400" s="67">
        <f t="shared" si="12"/>
        <v>0</v>
      </c>
      <c r="G400" s="67">
        <v>0</v>
      </c>
      <c r="K400" s="68"/>
    </row>
    <row r="401" spans="1:11" ht="15" customHeight="1" x14ac:dyDescent="0.2">
      <c r="A401" s="69">
        <v>3213</v>
      </c>
      <c r="B401" s="69" t="s">
        <v>48</v>
      </c>
      <c r="C401" s="70"/>
      <c r="D401" s="70"/>
      <c r="E401" s="70"/>
      <c r="F401" s="67"/>
      <c r="G401" s="67"/>
      <c r="K401" s="68"/>
    </row>
    <row r="402" spans="1:11" ht="15" customHeight="1" x14ac:dyDescent="0.2">
      <c r="A402" s="69">
        <v>3235</v>
      </c>
      <c r="B402" s="69" t="s">
        <v>58</v>
      </c>
      <c r="C402" s="70"/>
      <c r="D402" s="70"/>
      <c r="E402" s="70"/>
      <c r="F402" s="67"/>
      <c r="G402" s="67"/>
      <c r="K402" s="68"/>
    </row>
    <row r="403" spans="1:11" ht="15" customHeight="1" x14ac:dyDescent="0.2">
      <c r="A403" s="69">
        <v>3237</v>
      </c>
      <c r="B403" s="69" t="s">
        <v>59</v>
      </c>
      <c r="C403" s="70"/>
      <c r="D403" s="70"/>
      <c r="E403" s="70"/>
      <c r="F403" s="67"/>
      <c r="G403" s="67"/>
      <c r="K403" s="68"/>
    </row>
    <row r="404" spans="1:11" ht="15" customHeight="1" x14ac:dyDescent="0.2">
      <c r="A404" s="69">
        <v>324</v>
      </c>
      <c r="B404" s="69" t="s">
        <v>149</v>
      </c>
      <c r="C404" s="70"/>
      <c r="D404" s="70"/>
      <c r="E404" s="70"/>
      <c r="F404" s="67"/>
      <c r="G404" s="67"/>
      <c r="K404" s="68"/>
    </row>
    <row r="405" spans="1:11" ht="15" customHeight="1" x14ac:dyDescent="0.2">
      <c r="A405" s="69">
        <v>3241</v>
      </c>
      <c r="B405" s="69" t="s">
        <v>149</v>
      </c>
      <c r="C405" s="70"/>
      <c r="D405" s="70"/>
      <c r="E405" s="70"/>
      <c r="F405" s="67"/>
      <c r="G405" s="67"/>
      <c r="K405" s="68"/>
    </row>
    <row r="406" spans="1:11" ht="15" customHeight="1" x14ac:dyDescent="0.2">
      <c r="A406" s="69">
        <v>329</v>
      </c>
      <c r="B406" s="69" t="s">
        <v>85</v>
      </c>
      <c r="C406" s="70"/>
      <c r="D406" s="70"/>
      <c r="E406" s="70"/>
      <c r="F406" s="67"/>
      <c r="G406" s="67"/>
      <c r="K406" s="68"/>
    </row>
    <row r="407" spans="1:11" ht="15" customHeight="1" x14ac:dyDescent="0.2">
      <c r="A407" s="82">
        <v>34</v>
      </c>
      <c r="B407" s="83" t="s">
        <v>253</v>
      </c>
      <c r="C407" s="70">
        <v>0</v>
      </c>
      <c r="D407" s="70">
        <v>106998.59</v>
      </c>
      <c r="E407" s="70">
        <v>106998.59</v>
      </c>
      <c r="F407" s="67"/>
      <c r="G407" s="67"/>
      <c r="K407" s="68"/>
    </row>
    <row r="408" spans="1:11" ht="15" customHeight="1" x14ac:dyDescent="0.2">
      <c r="A408" s="82">
        <v>54</v>
      </c>
      <c r="B408" s="83" t="s">
        <v>232</v>
      </c>
      <c r="C408" s="70">
        <v>0</v>
      </c>
      <c r="D408" s="70">
        <v>862698.24</v>
      </c>
      <c r="E408" s="70">
        <v>862698.24</v>
      </c>
      <c r="F408" s="67"/>
      <c r="G408" s="67">
        <f t="shared" si="13"/>
        <v>100</v>
      </c>
      <c r="K408" s="68"/>
    </row>
    <row r="409" spans="1:11" ht="15" customHeight="1" x14ac:dyDescent="0.2">
      <c r="A409" s="82">
        <v>4</v>
      </c>
      <c r="B409" s="69" t="s">
        <v>213</v>
      </c>
      <c r="C409" s="70">
        <v>0</v>
      </c>
      <c r="D409" s="70">
        <v>1565436.85</v>
      </c>
      <c r="E409" s="70">
        <v>1565436.85</v>
      </c>
      <c r="F409" s="67"/>
      <c r="G409" s="67"/>
      <c r="K409" s="68"/>
    </row>
    <row r="410" spans="1:11" ht="15" customHeight="1" x14ac:dyDescent="0.2">
      <c r="A410" s="82">
        <v>45</v>
      </c>
      <c r="B410" s="69" t="s">
        <v>213</v>
      </c>
      <c r="C410" s="70">
        <v>0</v>
      </c>
      <c r="D410" s="70">
        <v>1565436.85</v>
      </c>
      <c r="E410" s="70">
        <v>1565436.85</v>
      </c>
      <c r="F410" s="67"/>
      <c r="G410" s="67"/>
      <c r="K410" s="68"/>
    </row>
    <row r="411" spans="1:11" ht="15" customHeight="1" x14ac:dyDescent="0.2">
      <c r="A411" s="82">
        <v>451</v>
      </c>
      <c r="B411" s="69" t="s">
        <v>206</v>
      </c>
      <c r="C411" s="70">
        <v>0</v>
      </c>
      <c r="D411" s="70">
        <v>1565436.85</v>
      </c>
      <c r="E411" s="70">
        <v>1565436.85</v>
      </c>
      <c r="F411" s="67"/>
      <c r="G411" s="67"/>
      <c r="K411" s="68"/>
    </row>
    <row r="412" spans="1:11" x14ac:dyDescent="0.2">
      <c r="A412" s="199" t="s">
        <v>204</v>
      </c>
      <c r="B412" s="200"/>
      <c r="C412" s="66">
        <v>8626982.5500000007</v>
      </c>
      <c r="D412" s="66"/>
      <c r="E412" s="66"/>
      <c r="F412" s="67">
        <f t="shared" si="12"/>
        <v>0</v>
      </c>
      <c r="G412" s="67"/>
      <c r="K412" s="68"/>
    </row>
    <row r="413" spans="1:11" x14ac:dyDescent="0.2">
      <c r="A413" s="69">
        <v>3</v>
      </c>
      <c r="B413" s="69" t="s">
        <v>205</v>
      </c>
      <c r="C413" s="69">
        <v>43439.6</v>
      </c>
      <c r="D413" s="70">
        <v>0</v>
      </c>
      <c r="E413" s="70">
        <v>0</v>
      </c>
      <c r="F413" s="67">
        <f t="shared" si="12"/>
        <v>0</v>
      </c>
      <c r="G413" s="67"/>
    </row>
    <row r="414" spans="1:11" x14ac:dyDescent="0.2">
      <c r="A414" s="69">
        <v>32</v>
      </c>
      <c r="B414" s="69" t="s">
        <v>9</v>
      </c>
      <c r="C414" s="69">
        <v>43439.6</v>
      </c>
      <c r="D414" s="70">
        <v>0</v>
      </c>
      <c r="E414" s="70">
        <v>0</v>
      </c>
      <c r="F414" s="67">
        <f t="shared" si="12"/>
        <v>0</v>
      </c>
      <c r="G414" s="67"/>
    </row>
    <row r="415" spans="1:11" x14ac:dyDescent="0.2">
      <c r="A415" s="69">
        <v>4</v>
      </c>
      <c r="B415" s="162" t="s">
        <v>209</v>
      </c>
      <c r="C415" s="69">
        <v>8583542.9499999993</v>
      </c>
      <c r="D415" s="70">
        <v>0</v>
      </c>
      <c r="E415" s="70">
        <v>0</v>
      </c>
      <c r="F415" s="67">
        <f t="shared" si="12"/>
        <v>0</v>
      </c>
      <c r="G415" s="67"/>
    </row>
    <row r="416" spans="1:11" x14ac:dyDescent="0.2">
      <c r="A416" s="69">
        <v>45</v>
      </c>
      <c r="B416" s="69" t="s">
        <v>206</v>
      </c>
      <c r="C416" s="69">
        <v>8583542.9499999993</v>
      </c>
      <c r="D416" s="70">
        <v>0</v>
      </c>
      <c r="E416" s="70">
        <v>0</v>
      </c>
      <c r="F416" s="67">
        <f t="shared" si="12"/>
        <v>0</v>
      </c>
      <c r="G416" s="67"/>
    </row>
    <row r="417" spans="1:11" x14ac:dyDescent="0.2">
      <c r="A417" s="199" t="s">
        <v>211</v>
      </c>
      <c r="B417" s="200"/>
      <c r="C417" s="77">
        <v>1065904.1100000001</v>
      </c>
      <c r="D417" s="77">
        <v>0</v>
      </c>
      <c r="E417" s="77">
        <v>0</v>
      </c>
      <c r="F417" s="67">
        <f t="shared" si="12"/>
        <v>0</v>
      </c>
      <c r="G417" s="67"/>
      <c r="K417" s="80"/>
    </row>
    <row r="418" spans="1:11" x14ac:dyDescent="0.2">
      <c r="A418" s="69">
        <v>451</v>
      </c>
      <c r="B418" s="69" t="s">
        <v>212</v>
      </c>
      <c r="C418" s="69"/>
      <c r="D418" s="69"/>
      <c r="E418" s="69"/>
      <c r="F418" s="67"/>
      <c r="G418" s="67"/>
    </row>
  </sheetData>
  <mergeCells count="57">
    <mergeCell ref="A330:B330"/>
    <mergeCell ref="A331:B331"/>
    <mergeCell ref="A276:B276"/>
    <mergeCell ref="A277:B277"/>
    <mergeCell ref="A288:B288"/>
    <mergeCell ref="A289:B289"/>
    <mergeCell ref="A309:B309"/>
    <mergeCell ref="A325:B325"/>
    <mergeCell ref="A287:B287"/>
    <mergeCell ref="A321:B321"/>
    <mergeCell ref="A270:B270"/>
    <mergeCell ref="A216:B216"/>
    <mergeCell ref="A217:B217"/>
    <mergeCell ref="A224:B224"/>
    <mergeCell ref="A233:B233"/>
    <mergeCell ref="A238:B238"/>
    <mergeCell ref="A244:B244"/>
    <mergeCell ref="A256:B256"/>
    <mergeCell ref="A261:B261"/>
    <mergeCell ref="A265:B265"/>
    <mergeCell ref="A198:B198"/>
    <mergeCell ref="A36:B36"/>
    <mergeCell ref="A44:B44"/>
    <mergeCell ref="A49:B49"/>
    <mergeCell ref="A60:B60"/>
    <mergeCell ref="A62:B62"/>
    <mergeCell ref="A63:B63"/>
    <mergeCell ref="A94:B94"/>
    <mergeCell ref="A113:B113"/>
    <mergeCell ref="A146:B146"/>
    <mergeCell ref="A156:B156"/>
    <mergeCell ref="A165:B165"/>
    <mergeCell ref="A61:B61"/>
    <mergeCell ref="A54:B54"/>
    <mergeCell ref="A28:B28"/>
    <mergeCell ref="A2:G2"/>
    <mergeCell ref="A6:B6"/>
    <mergeCell ref="A15:B15"/>
    <mergeCell ref="A23:B23"/>
    <mergeCell ref="A3:B3"/>
    <mergeCell ref="A5:B5"/>
    <mergeCell ref="A338:B338"/>
    <mergeCell ref="A339:B339"/>
    <mergeCell ref="A346:B346"/>
    <mergeCell ref="A347:B347"/>
    <mergeCell ref="A375:B375"/>
    <mergeCell ref="A352:B352"/>
    <mergeCell ref="A353:B353"/>
    <mergeCell ref="A361:B361"/>
    <mergeCell ref="A362:B362"/>
    <mergeCell ref="A374:B374"/>
    <mergeCell ref="A417:B417"/>
    <mergeCell ref="A384:B384"/>
    <mergeCell ref="A385:B385"/>
    <mergeCell ref="A386:B386"/>
    <mergeCell ref="A396:B396"/>
    <mergeCell ref="A412:B412"/>
  </mergeCells>
  <pageMargins left="0.7" right="0.7" top="0.75" bottom="0.75" header="0.3" footer="0.3"/>
  <pageSetup paperSize="9" scale="86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4</vt:i4>
      </vt:variant>
    </vt:vector>
  </HeadingPairs>
  <TitlesOfParts>
    <vt:vector size="4" baseType="lpstr">
      <vt:lpstr>SAŽETAK</vt:lpstr>
      <vt:lpstr> Račun prihoda i rashoda</vt:lpstr>
      <vt:lpstr>Rashodi prema funkcijskoj k </vt:lpstr>
      <vt:lpstr>Prihodi i rashodi prema izvoru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Marija Lacković</dc:creator>
  <cp:lastModifiedBy>Korisnik</cp:lastModifiedBy>
  <cp:lastPrinted>2024-07-11T10:25:33Z</cp:lastPrinted>
  <dcterms:created xsi:type="dcterms:W3CDTF">2022-08-12T12:51:27Z</dcterms:created>
  <dcterms:modified xsi:type="dcterms:W3CDTF">2025-03-31T11:36:15Z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BExAnalyzer_OldName">
    <vt:lpwstr>Prilog - Tablica za izradu proračuna JLP(R)S - Copy.xlsx</vt:lpwstr>
  </property>
</Properties>
</file>