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polugodišnji izvještaj 2025\06.2025\"/>
    </mc:Choice>
  </mc:AlternateContent>
  <xr:revisionPtr revIDLastSave="0" documentId="13_ncr:1_{A152B89D-4697-4AFF-88DF-F9D205D012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 Račun prihoda i rashoda" sheetId="3" r:id="rId2"/>
    <sheet name="Rashodi prema funkcijskoj k " sheetId="11" r:id="rId3"/>
    <sheet name="Prihodi i rashodi prema izvoru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2" i="14" l="1"/>
  <c r="E61" i="14"/>
  <c r="F396" i="14"/>
  <c r="F397" i="14"/>
  <c r="F398" i="14"/>
  <c r="F399" i="14"/>
  <c r="F402" i="14"/>
  <c r="F395" i="14"/>
  <c r="G396" i="14"/>
  <c r="G397" i="14"/>
  <c r="G398" i="14"/>
  <c r="G399" i="14"/>
  <c r="G400" i="14"/>
  <c r="G401" i="14"/>
  <c r="G402" i="14"/>
  <c r="G403" i="14"/>
  <c r="G404" i="14"/>
  <c r="G405" i="14"/>
  <c r="G395" i="14"/>
  <c r="F368" i="14"/>
  <c r="F369" i="14"/>
  <c r="F370" i="14"/>
  <c r="F372" i="14"/>
  <c r="F367" i="14"/>
  <c r="G368" i="14"/>
  <c r="G369" i="14"/>
  <c r="G370" i="14"/>
  <c r="G371" i="14"/>
  <c r="G372" i="14"/>
  <c r="G373" i="14"/>
  <c r="G374" i="14"/>
  <c r="G375" i="14"/>
  <c r="G376" i="14"/>
  <c r="G377" i="14"/>
  <c r="G378" i="14"/>
  <c r="G379" i="14"/>
  <c r="G380" i="14"/>
  <c r="G381" i="14"/>
  <c r="G382" i="14"/>
  <c r="G367" i="14"/>
  <c r="G290" i="14"/>
  <c r="G289" i="14"/>
  <c r="F290" i="14"/>
  <c r="F291" i="14"/>
  <c r="F292" i="14"/>
  <c r="F293" i="14"/>
  <c r="F295" i="14"/>
  <c r="F296" i="14"/>
  <c r="F298" i="14"/>
  <c r="F299" i="14"/>
  <c r="F300" i="14"/>
  <c r="F301" i="14"/>
  <c r="F157" i="14"/>
  <c r="G145" i="14"/>
  <c r="G146" i="14"/>
  <c r="G147" i="14"/>
  <c r="G42" i="14"/>
  <c r="G18" i="11"/>
  <c r="J137" i="3"/>
  <c r="J138" i="3"/>
  <c r="J139" i="3"/>
  <c r="J136" i="3"/>
  <c r="I15" i="1"/>
  <c r="C61" i="14"/>
  <c r="C6" i="14"/>
  <c r="C15" i="11"/>
  <c r="C8" i="11"/>
  <c r="C7" i="11"/>
  <c r="G11" i="3"/>
  <c r="G25" i="1"/>
  <c r="G15" i="1"/>
  <c r="G18" i="1" s="1"/>
  <c r="F170" i="14" l="1"/>
  <c r="F171" i="14"/>
  <c r="F172" i="14"/>
  <c r="F173" i="14"/>
  <c r="F174" i="14"/>
  <c r="F175" i="14"/>
  <c r="F177" i="14"/>
  <c r="D6" i="14"/>
  <c r="G199" i="14" l="1"/>
  <c r="G198" i="14"/>
  <c r="G197" i="14"/>
  <c r="F7" i="14" l="1"/>
  <c r="F9" i="14"/>
  <c r="F11" i="14"/>
  <c r="F12" i="14"/>
  <c r="F15" i="14"/>
  <c r="F16" i="14"/>
  <c r="F17" i="14"/>
  <c r="F18" i="14"/>
  <c r="F19" i="14"/>
  <c r="F20" i="14"/>
  <c r="F24" i="14"/>
  <c r="F25" i="14"/>
  <c r="F26" i="14"/>
  <c r="F29" i="14"/>
  <c r="F30" i="14"/>
  <c r="F37" i="14"/>
  <c r="F38" i="14"/>
  <c r="F43" i="14"/>
  <c r="G7" i="14"/>
  <c r="G9" i="14"/>
  <c r="G11" i="14"/>
  <c r="G12" i="14"/>
  <c r="G16" i="14"/>
  <c r="G17" i="14"/>
  <c r="G18" i="14"/>
  <c r="G19" i="14"/>
  <c r="G20" i="14"/>
  <c r="G23" i="14"/>
  <c r="G24" i="14"/>
  <c r="G25" i="14"/>
  <c r="G26" i="14"/>
  <c r="G29" i="14"/>
  <c r="G30" i="14"/>
  <c r="G37" i="14"/>
  <c r="G38" i="14"/>
  <c r="G43" i="14"/>
  <c r="G61" i="14"/>
  <c r="G62" i="14"/>
  <c r="G63" i="14"/>
  <c r="G65" i="14"/>
  <c r="G66" i="14"/>
  <c r="G71" i="14"/>
  <c r="G91" i="14"/>
  <c r="G116" i="14"/>
  <c r="G117" i="14"/>
  <c r="G149" i="14"/>
  <c r="G150" i="14"/>
  <c r="G168" i="14"/>
  <c r="G169" i="14"/>
  <c r="G177" i="14"/>
  <c r="G194" i="14"/>
  <c r="G221" i="14"/>
  <c r="G222" i="14"/>
  <c r="G223" i="14"/>
  <c r="G331" i="14"/>
  <c r="G332" i="14"/>
  <c r="G346" i="14"/>
  <c r="G347" i="14"/>
  <c r="G348" i="14"/>
  <c r="G350" i="14"/>
  <c r="D15" i="11" l="1"/>
  <c r="D7" i="11" s="1"/>
  <c r="E15" i="11"/>
  <c r="G24" i="11"/>
  <c r="K49" i="3"/>
  <c r="K50" i="3"/>
  <c r="K51" i="3"/>
  <c r="K52" i="3"/>
  <c r="K54" i="3"/>
  <c r="K56" i="3"/>
  <c r="K58" i="3"/>
  <c r="K89" i="3"/>
  <c r="K102" i="3"/>
  <c r="K112" i="3"/>
  <c r="K115" i="3"/>
  <c r="K122" i="3"/>
  <c r="K123" i="3"/>
  <c r="K133" i="3"/>
  <c r="K134" i="3"/>
  <c r="K135" i="3"/>
  <c r="K136" i="3"/>
  <c r="K137" i="3"/>
  <c r="K138" i="3"/>
  <c r="K139" i="3"/>
  <c r="K12" i="3"/>
  <c r="K13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8" i="3"/>
  <c r="J79" i="3"/>
  <c r="J80" i="3"/>
  <c r="J81" i="3"/>
  <c r="J84" i="3"/>
  <c r="J85" i="3"/>
  <c r="J86" i="3"/>
  <c r="J88" i="3"/>
  <c r="J89" i="3"/>
  <c r="J92" i="3"/>
  <c r="J93" i="3"/>
  <c r="J97" i="3"/>
  <c r="J98" i="3"/>
  <c r="J99" i="3"/>
  <c r="J100" i="3"/>
  <c r="J101" i="3"/>
  <c r="J102" i="3"/>
  <c r="J107" i="3"/>
  <c r="J108" i="3"/>
  <c r="J112" i="3"/>
  <c r="J113" i="3"/>
  <c r="J114" i="3"/>
  <c r="J115" i="3"/>
  <c r="J116" i="3"/>
  <c r="J122" i="3"/>
  <c r="J123" i="3"/>
  <c r="J124" i="3"/>
  <c r="J133" i="3"/>
  <c r="J134" i="3"/>
  <c r="J135" i="3"/>
  <c r="J12" i="3"/>
  <c r="J13" i="3"/>
  <c r="J14" i="3"/>
  <c r="J15" i="3"/>
  <c r="J16" i="3"/>
  <c r="J17" i="3"/>
  <c r="J18" i="3"/>
  <c r="J19" i="3"/>
  <c r="J20" i="3"/>
  <c r="J21" i="3"/>
  <c r="J23" i="3"/>
  <c r="J24" i="3"/>
  <c r="J25" i="3"/>
  <c r="J26" i="3"/>
  <c r="J27" i="3"/>
  <c r="J28" i="3"/>
  <c r="J29" i="3"/>
  <c r="J30" i="3"/>
  <c r="J31" i="3"/>
  <c r="J34" i="3"/>
  <c r="J35" i="3"/>
  <c r="J36" i="3"/>
  <c r="J37" i="3"/>
  <c r="J42" i="3"/>
  <c r="J43" i="3"/>
  <c r="K23" i="3"/>
  <c r="K24" i="3"/>
  <c r="K25" i="3"/>
  <c r="K26" i="3"/>
  <c r="K27" i="3"/>
  <c r="K28" i="3"/>
  <c r="K29" i="3"/>
  <c r="K35" i="3"/>
  <c r="F16" i="11" l="1"/>
  <c r="F19" i="11"/>
  <c r="G16" i="11"/>
  <c r="G17" i="11"/>
  <c r="G20" i="11"/>
  <c r="G21" i="11"/>
  <c r="G22" i="11"/>
  <c r="G23" i="11"/>
  <c r="E8" i="11"/>
  <c r="F12" i="11"/>
  <c r="G12" i="11"/>
  <c r="F11" i="11"/>
  <c r="G11" i="11"/>
  <c r="K24" i="1"/>
  <c r="J24" i="1"/>
  <c r="F61" i="14" l="1"/>
  <c r="F62" i="14"/>
  <c r="F63" i="14"/>
  <c r="F65" i="14"/>
  <c r="F66" i="14"/>
  <c r="F69" i="14"/>
  <c r="F72" i="14"/>
  <c r="F74" i="14"/>
  <c r="F76" i="14"/>
  <c r="F86" i="14"/>
  <c r="F116" i="14"/>
  <c r="F117" i="14"/>
  <c r="F118" i="14"/>
  <c r="F122" i="14"/>
  <c r="F129" i="14"/>
  <c r="F139" i="14"/>
  <c r="F145" i="14"/>
  <c r="F147" i="14"/>
  <c r="F149" i="14"/>
  <c r="F150" i="14"/>
  <c r="F168" i="14"/>
  <c r="F221" i="14"/>
  <c r="F223" i="14"/>
  <c r="F289" i="14"/>
  <c r="F331" i="14"/>
  <c r="F332" i="14"/>
  <c r="F335" i="14"/>
  <c r="F336" i="14"/>
  <c r="F169" i="14" l="1"/>
  <c r="F71" i="14"/>
  <c r="J48" i="3"/>
  <c r="K48" i="3" l="1"/>
  <c r="K11" i="3"/>
  <c r="F8" i="11"/>
  <c r="F9" i="11"/>
  <c r="F10" i="11"/>
  <c r="F17" i="11"/>
  <c r="F20" i="11"/>
  <c r="F22" i="11"/>
  <c r="F23" i="11"/>
  <c r="I25" i="1"/>
  <c r="H25" i="1"/>
  <c r="J15" i="1"/>
  <c r="G15" i="11"/>
  <c r="H15" i="1"/>
  <c r="J13" i="1"/>
  <c r="J16" i="1"/>
  <c r="J17" i="1"/>
  <c r="J12" i="1"/>
  <c r="E7" i="11" l="1"/>
  <c r="H18" i="1"/>
  <c r="I18" i="1"/>
  <c r="F15" i="11"/>
  <c r="F7" i="11" l="1"/>
  <c r="G6" i="14" l="1"/>
  <c r="F6" i="14" l="1"/>
  <c r="F5" i="14"/>
  <c r="G5" i="14"/>
  <c r="K13" i="1"/>
  <c r="K16" i="1"/>
  <c r="K17" i="1"/>
  <c r="G9" i="11" l="1"/>
  <c r="G10" i="11"/>
  <c r="K12" i="1" l="1"/>
  <c r="K15" i="1"/>
  <c r="G8" i="11" l="1"/>
  <c r="G7" i="11" l="1"/>
  <c r="J11" i="3" l="1"/>
</calcChain>
</file>

<file path=xl/sharedStrings.xml><?xml version="1.0" encoding="utf-8"?>
<sst xmlns="http://schemas.openxmlformats.org/spreadsheetml/2006/main" count="609" uniqueCount="284">
  <si>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</si>
  <si>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</si>
  <si>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</si>
  <si>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</si>
  <si>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</si>
  <si>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</si>
  <si>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</si>
  <si>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</si>
  <si>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I. OPĆI DIO</t>
  </si>
  <si>
    <t>Materijalni rashodi</t>
  </si>
  <si>
    <t>INDEKS</t>
  </si>
  <si>
    <t xml:space="preserve">IZVJEŠTAJ O PRIHODIMA I RASHODIMA PREMA EKONOMSKOJ KLASIFIKACIJI </t>
  </si>
  <si>
    <t>6=5/2*100</t>
  </si>
  <si>
    <t>7=5/4*100</t>
  </si>
  <si>
    <t>Pomoći iz inozemstva i od subjekata unutar općeg proračuna</t>
  </si>
  <si>
    <t xml:space="preserve"> Prihodi od prodaje proizvoda i robe te pruženih usluga i prihodi od donacija</t>
  </si>
  <si>
    <t>Plaće (Bruto)</t>
  </si>
  <si>
    <t>Plaće za redovan rad</t>
  </si>
  <si>
    <t>Naknade troškova zaposlenima</t>
  </si>
  <si>
    <t>Službena putovanja</t>
  </si>
  <si>
    <t>UKUPNO RASHODI</t>
  </si>
  <si>
    <t>IZVJEŠTAJ O RASHODIMA PREMA FUNKCIJSKOJ KLASIFIKACIJI</t>
  </si>
  <si>
    <t>INDEKS**</t>
  </si>
  <si>
    <t>UKUPNO PRIHODI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</si>
  <si>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</si>
  <si>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</si>
  <si>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</si>
  <si>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</si>
  <si>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</si>
  <si>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</si>
  <si>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</si>
  <si>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</t>
  </si>
  <si>
    <t>PRENESENI VIŠAK/MANJAK IZ PRETHODNE GODINE</t>
  </si>
  <si>
    <t xml:space="preserve">RAČUN PRIHODA I RASHODA </t>
  </si>
  <si>
    <t>SAŽETAK RAČUNA FINANCIRANJA</t>
  </si>
  <si>
    <t>RAZLIKA - VIŠAK MANJAK</t>
  </si>
  <si>
    <t>PRIJENOS VIŠKA/MANJKA U SLJEDEĆE RAZDOBLJE</t>
  </si>
  <si>
    <t>SAŽETAK RAČUNA PRIHODA I RASHODA</t>
  </si>
  <si>
    <t>Pomoći proračunskim korisnicima</t>
  </si>
  <si>
    <t>Tekuće pomoći proračunskim korisnicima</t>
  </si>
  <si>
    <t>Tekuće donacije</t>
  </si>
  <si>
    <t>Prihodi iz nadležnog proračuna proračuna</t>
  </si>
  <si>
    <t xml:space="preserve">Prihodi iz nadležnog  proračuna </t>
  </si>
  <si>
    <t>Ostali rashodi za zaposlene</t>
  </si>
  <si>
    <t>Doprinosi na plaću</t>
  </si>
  <si>
    <t>Doprinosi za zdravstveno osiguranje</t>
  </si>
  <si>
    <t>Doprinosi za zapošljavanje</t>
  </si>
  <si>
    <t>Naknada za prijevoz</t>
  </si>
  <si>
    <t>Stručno usavršavanje zaposlenika</t>
  </si>
  <si>
    <t>Ostale naknade troškova zaposlenika</t>
  </si>
  <si>
    <t>Uredski materijal</t>
  </si>
  <si>
    <t>Energija</t>
  </si>
  <si>
    <t>Materijal i dijelovi za tekuće i investicijsko održavanje</t>
  </si>
  <si>
    <t>Službena, radna i zaštitna odjeća i obuča</t>
  </si>
  <si>
    <t>Usluge telefona, pošte i prijevoza</t>
  </si>
  <si>
    <t>Usluge telefonatekućeg, pošte i prijevoza</t>
  </si>
  <si>
    <t>Usluge promidžbe i informiranja</t>
  </si>
  <si>
    <t>Komunalne usluge</t>
  </si>
  <si>
    <t>Zakupnine i najamnine</t>
  </si>
  <si>
    <t>Intelektualne i osobne usluge</t>
  </si>
  <si>
    <t>Računalne usluge</t>
  </si>
  <si>
    <t>Ostale usluge</t>
  </si>
  <si>
    <t>Knjige</t>
  </si>
  <si>
    <t>Uredska oprema i namještaj</t>
  </si>
  <si>
    <t>Rashodi za nabavu proizvedene dugotrajne imovine</t>
  </si>
  <si>
    <t>Postrojena i oprema</t>
  </si>
  <si>
    <t>Knjige, umjetnička djela i ostale izložbene vrijednosti</t>
  </si>
  <si>
    <t>0922 Više srednjoškolsko obrazovanje</t>
  </si>
  <si>
    <t>32 Materijalni rashodi</t>
  </si>
  <si>
    <t>34 Financijski rashodi</t>
  </si>
  <si>
    <t>31 Rashodi za zaposlene</t>
  </si>
  <si>
    <t>42 Rashodi za nabavu nefinancijske imovine</t>
  </si>
  <si>
    <t>0960 Dodatne usluge u obrazovanju</t>
  </si>
  <si>
    <t>38 Ostali rashodi</t>
  </si>
  <si>
    <t>Kapitalne pomoći proračunskim korisnicima</t>
  </si>
  <si>
    <t>Financijski rashodi</t>
  </si>
  <si>
    <t>Prihodi od imovine</t>
  </si>
  <si>
    <t>Sitni inventar i auto gume</t>
  </si>
  <si>
    <t>Zdravstvene i veterinarske usluge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</si>
  <si>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</si>
  <si>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</si>
  <si>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</si>
  <si>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</si>
  <si>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</si>
  <si>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</si>
  <si>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Ostali nespomenuti rashodi poslovanja</t>
  </si>
  <si>
    <t>Rashodi za materijal i energiju</t>
  </si>
  <si>
    <t>Rashodi za usluge</t>
  </si>
  <si>
    <t>Ostali financijsku rashodi</t>
  </si>
  <si>
    <t>Bankarske usluge i usluge platnog prometa</t>
  </si>
  <si>
    <t>Negativne tečajne razlike</t>
  </si>
  <si>
    <t>Zatezne kamate</t>
  </si>
  <si>
    <t>Ostali nespomenuti financijski rashodi</t>
  </si>
  <si>
    <t>Ostale naknade građanima i kućanstvima iz proračuna</t>
  </si>
  <si>
    <t>Naknade građanima i kućanstvima u naravi</t>
  </si>
  <si>
    <t>Tekuće donacije u naravi</t>
  </si>
  <si>
    <t>Prihodi od donacija</t>
  </si>
  <si>
    <t>Prihodi iz nadležnog proračuna</t>
  </si>
  <si>
    <t>IZVJEŠTAJ O PRIHODIMA I RASHODIMA PREMA IZVORIMA FINANCIRANJA</t>
  </si>
  <si>
    <t>42 Rashodi za nabavu proiz. dug. imovine</t>
  </si>
  <si>
    <t xml:space="preserve"> IZVOR 3.2.1 - VLASTITI PRIHODI PK</t>
  </si>
  <si>
    <t>Prihodi od financijske imovine</t>
  </si>
  <si>
    <t>Kamate na oročena sredstva i depozite</t>
  </si>
  <si>
    <t>Prihodi od prodaje proizvoda i robe te pruženih usluga</t>
  </si>
  <si>
    <t>Prihodi od pruženih usluga</t>
  </si>
  <si>
    <t>IZVOR 4.4.1- PRIHODI ZA POSEBNE NAMJENE-DECENTRALIZACIJA</t>
  </si>
  <si>
    <t>Prihodi iz nadležnog proračuna za finan. redov. djelatnosti</t>
  </si>
  <si>
    <t>Prihodi iz nadležnog proračuna za finan. rashoda poslov.</t>
  </si>
  <si>
    <t>Prihodi iz nadležnog pror. za nabavu nefinan. imovine</t>
  </si>
  <si>
    <t>IZVOR 4.8.1 - PRIHODI ZA POSEBNE NAMJENE PK</t>
  </si>
  <si>
    <t>Prihodi od pristojbi po posebnim propisima i naknada</t>
  </si>
  <si>
    <t>Prihodi po posebnim propisima</t>
  </si>
  <si>
    <t>Ostali nespomenuti prihodi</t>
  </si>
  <si>
    <t xml:space="preserve"> IZVOR 5.4.1 -  POMOĆI PK</t>
  </si>
  <si>
    <t>Pomoći iz inozem. i od subjekata unutar općeg proračuna</t>
  </si>
  <si>
    <t>Pomoći pror. korisnicima iz prorač. koji im nije nadležan</t>
  </si>
  <si>
    <t>Tekuće pomoći pror. koris. iz prorač. koji im nije nadležan</t>
  </si>
  <si>
    <t>Kapitalne pomoći pror. koris. iz pror. koji im nije nadležan</t>
  </si>
  <si>
    <t>Prijenos između proračunskih korisnika istog proračuna</t>
  </si>
  <si>
    <t>IZVOR 5.5.1 - POMOĆI EU ZA PK</t>
  </si>
  <si>
    <t>Pomoći iz inoz. i od subjekata unutar općeg proračuna</t>
  </si>
  <si>
    <t>Pomoći od međunarodnih organizacija</t>
  </si>
  <si>
    <t>Tekuće pomoći od institucija i tijela EU</t>
  </si>
  <si>
    <t>Pomoći temeljem prijenosa EU sredstava</t>
  </si>
  <si>
    <t>Tekuće pomoći temeljem prijenosa EU sredstava</t>
  </si>
  <si>
    <t xml:space="preserve"> IZVOR 6.2.1 - DONACIJE PK</t>
  </si>
  <si>
    <t>Donacije od pravnih i fizičkih osoba izvan općeg proračuna</t>
  </si>
  <si>
    <t>IZVOR 7.2.1 - PRIHODI OD PRODAJE NEFIN. IMOVINE</t>
  </si>
  <si>
    <t>Prihodi od prodaje nefinancijske imovine</t>
  </si>
  <si>
    <t>Prihodi od prodaje proizvedene dugotrajne imovine</t>
  </si>
  <si>
    <t>Prihodi od prodaje građevinskih objekata</t>
  </si>
  <si>
    <t>Stambeni objekti</t>
  </si>
  <si>
    <t>AKTIVNOST: RASHODI DJELATNOSTI</t>
  </si>
  <si>
    <t>IZVOR 3.2.1 - VLASTITI PRIHODI</t>
  </si>
  <si>
    <t>Doprinosi na plaće</t>
  </si>
  <si>
    <t>Doprinosi za obvezno zdravstveno osiguranje</t>
  </si>
  <si>
    <t>Naknada troškova zaposlenima</t>
  </si>
  <si>
    <t>Uredski materijal i ostali materijalni rashodi</t>
  </si>
  <si>
    <t>Usluge tekućeg i investicijskog održavanja</t>
  </si>
  <si>
    <t>Ostali financijski rashodi</t>
  </si>
  <si>
    <t>IZVOR 3.2.2 - VLASTITI PRIHODI - PRENESENA SREDSTVA</t>
  </si>
  <si>
    <t>IZVOR 4.4.1 - PRIHODI ZA POSEBNE NAMJENE - DECENTRALIZACIJA</t>
  </si>
  <si>
    <t>Naknada za prijevoz, za rad na terenu i odvojeni život</t>
  </si>
  <si>
    <t>Sitni inventar</t>
  </si>
  <si>
    <t>Službena, radna i zaštitna odjeća i obuća</t>
  </si>
  <si>
    <t>Zdravstvene usluge</t>
  </si>
  <si>
    <t>Naknade za rad povjerenstava i slično</t>
  </si>
  <si>
    <t>Članarine</t>
  </si>
  <si>
    <t xml:space="preserve">IZVOR 4.8.1 - PRIHODI ZA POSEBNE NAMJENE </t>
  </si>
  <si>
    <t>Naknade troškova osobama izvan radnog odnosa</t>
  </si>
  <si>
    <t>IZVOR 4.8.2 - PRIHODI ZA POSEBNE NAMJENE - PRENESENA SREDSTVA</t>
  </si>
  <si>
    <t xml:space="preserve">IZVOR 5.4.1 - POMOĆI PK </t>
  </si>
  <si>
    <t xml:space="preserve">IZVOR 5.4.2 - POMOĆI PK - PRENESENA SREDSTVA </t>
  </si>
  <si>
    <t>IZVOR 6.2.1 - DONACIJE PK</t>
  </si>
  <si>
    <t>AKTIVNOST: IZGRADNJA I UREĐENJE OBJEKATA, NABAVA I ODRŽAV. OPREME</t>
  </si>
  <si>
    <t>Postrojenja i oprema</t>
  </si>
  <si>
    <t>Oprema za održavanje i zaštitu</t>
  </si>
  <si>
    <t>Uređaji, strojevi i oprema za posebne namjene</t>
  </si>
  <si>
    <t xml:space="preserve">Knjige </t>
  </si>
  <si>
    <t>IZVOR 7.2.1 - PRIHODI OD PRODAJE NEFINANCIJSKE IMOVINE PK</t>
  </si>
  <si>
    <t>IZVOR 7.2.2 - PRIHODI OD PRODAJE NEFIN. IMOVINE PK-PRENESENA SR.</t>
  </si>
  <si>
    <t>Ostala uredska oprema</t>
  </si>
  <si>
    <t>AKTIVNOST: NABAVA ŠKOLSKIH KNJIGA</t>
  </si>
  <si>
    <t>Naknade građanima i kućanstvima na temelju osig. i dr. naknade</t>
  </si>
  <si>
    <t>TEKUĆI PROJEKT: ERASMUS +</t>
  </si>
  <si>
    <t>IZVOR 5.5.1 - POMOCI EU ZA PK</t>
  </si>
  <si>
    <t>IZVOR 6.6.2 - DONACIJE PK - PRENESENA SREDSTVA</t>
  </si>
  <si>
    <t>TEKUĆI PROJEKT: e-ŠKOLE</t>
  </si>
  <si>
    <t>IZVOR 1.1.1- OPĆI PRIHODI I PRIMICI</t>
  </si>
  <si>
    <t>Plaće za prekovremeni rad</t>
  </si>
  <si>
    <t>UKUPNI PRIHODI</t>
  </si>
  <si>
    <t>INDEKS
4/3</t>
  </si>
  <si>
    <t>INDEKS
4/2</t>
  </si>
  <si>
    <t>PROGRAM: SREDNJOŠKOLSKO OBRAZOVANJE</t>
  </si>
  <si>
    <t>PROGRAM:RAZVOJ ODGOJNO OBRAZOVNOG SUSTAVA</t>
  </si>
  <si>
    <t xml:space="preserve">IZVOR 6.6.1 - DONACIJE PK </t>
  </si>
  <si>
    <t>AKTIVNOST: NATJECANJA, MANIFESTACIJE I OSTALO</t>
  </si>
  <si>
    <t>IZVOR 5.4.1- POMOĆI PK</t>
  </si>
  <si>
    <t>AKTIVNOST: OPSKRBA ŠK.USTANOVA HIGIJENSKIM POTREPŠTINAMA ZA UČ.</t>
  </si>
  <si>
    <t>Ostali rashodi</t>
  </si>
  <si>
    <t>AKTIVNOST: OSOBNI POMOĆNICI I POMOĆNICI U NASTAVI</t>
  </si>
  <si>
    <t>Naknade za prijevoz, za rad na terenu i odvojeni život</t>
  </si>
  <si>
    <t>Komunikacijska oprema</t>
  </si>
  <si>
    <t>IZVOR 5.5.2 - POMOĆI EU ZA PK - PRENESENA SREDSTVA</t>
  </si>
  <si>
    <t>7=4/3*100</t>
  </si>
  <si>
    <t>6=4/2*100</t>
  </si>
  <si>
    <t>45 Rashod za dodatna ulaganja u nefinancijskoj imovini</t>
  </si>
  <si>
    <t>7=5/3*100</t>
  </si>
  <si>
    <t>36 Pomoći međ.organizacijama i instituc.</t>
  </si>
  <si>
    <t>Prihod od prodaje nefinancijske imovine</t>
  </si>
  <si>
    <t>prihod od prodaje građevinskih objekata</t>
  </si>
  <si>
    <t>stambeni objekti</t>
  </si>
  <si>
    <t>Prihod nefinacijske imovine</t>
  </si>
  <si>
    <t>Prihod za dodatna ulaganja u nefinancijskoj imovini</t>
  </si>
  <si>
    <t>Materijal i sirovine</t>
  </si>
  <si>
    <t>Pomoći međunarodnim org.</t>
  </si>
  <si>
    <t>Potpore</t>
  </si>
  <si>
    <t>Prijenos između prorać.korisnika</t>
  </si>
  <si>
    <t>Kamate za primljene zajmove</t>
  </si>
  <si>
    <t>Kamate za primljene zajmove tuzemnih banaka</t>
  </si>
  <si>
    <t>Donacije i ostali rashodi</t>
  </si>
  <si>
    <t>Prijevozna sredstva u cestovnom prometu</t>
  </si>
  <si>
    <t>IZVOR 5.3.1 POMOĆI EU</t>
  </si>
  <si>
    <t>TEKUĆI PROJEKT:INFRASTRUKTURA</t>
  </si>
  <si>
    <t>IZVOR 8.2.1-NAMJENSKI PRIMICI OD ZADUŽIVANJA</t>
  </si>
  <si>
    <t>Rashod poslovanja</t>
  </si>
  <si>
    <t>Rashod za dodatna ulaganja u nefinancijskoj imovini</t>
  </si>
  <si>
    <t>Pomoć međunarodnim organizacijama i tijelima EU</t>
  </si>
  <si>
    <t>KEEP IT GREEN</t>
  </si>
  <si>
    <t>Prijenosi između proračunskog korisnika istog proračuna</t>
  </si>
  <si>
    <t>Plaće</t>
  </si>
  <si>
    <t>Rasho za materijal</t>
  </si>
  <si>
    <t>Rashod za usluge</t>
  </si>
  <si>
    <t>Rashod za nefinancijsku imovinu</t>
  </si>
  <si>
    <t>IZVOR 5.5.1 - POMOCI EU ZA PK - prenesena sredstva</t>
  </si>
  <si>
    <t>Dodatna ulaganja u nefinancijskoj imovini</t>
  </si>
  <si>
    <t>Nefinancijska imovina</t>
  </si>
  <si>
    <t>Pomoći.prorač.korisnicima</t>
  </si>
  <si>
    <t xml:space="preserve">OSTVARENJE/IZVRŠENJE 
1.-06.2023. </t>
  </si>
  <si>
    <t xml:space="preserve">OSTVARENJE/IZVRŠENJE 
1.-06.2024. </t>
  </si>
  <si>
    <t>IZVORNI PLAN ILI REBALANS 2024.*</t>
  </si>
  <si>
    <t>35 Subvencije</t>
  </si>
  <si>
    <t>IZVRŠENJE
1.-06.2024.</t>
  </si>
  <si>
    <r>
      <t xml:space="preserve">38 Ostali </t>
    </r>
    <r>
      <rPr>
        <i/>
        <sz val="11"/>
        <rFont val="Arial"/>
        <family val="2"/>
        <charset val="238"/>
      </rPr>
      <t>rashodi</t>
    </r>
  </si>
  <si>
    <t>Pomoći temeljem prijenosa eu sredstava</t>
  </si>
  <si>
    <t>Tekuće pomoći temeljem prijenosa eu sredstava</t>
  </si>
  <si>
    <t>Kapitalne pomoći temeljem prijenosa eu sredstava</t>
  </si>
  <si>
    <t>Prijenos između proračunskih korisnika</t>
  </si>
  <si>
    <t>Prijenos između proračunskih korisnika temeljem eu s.</t>
  </si>
  <si>
    <t>Prihod od prodaje proizvoda, robe i usluga</t>
  </si>
  <si>
    <t>Izdaci za financijsku imovinu i otplate</t>
  </si>
  <si>
    <t>Otplata kredita</t>
  </si>
  <si>
    <t>Subvencije</t>
  </si>
  <si>
    <t>Subvencije trgovačkim društvima i zadrugama</t>
  </si>
  <si>
    <t>Subvencije javnim trgovačkim društvima</t>
  </si>
  <si>
    <t>Pomoći proračunskim korisnicima drugih proračuna</t>
  </si>
  <si>
    <t>Tekući prijenosi između proračunskih korisnika</t>
  </si>
  <si>
    <t>Kapitalni prijenosi između proračunskih korisnika</t>
  </si>
  <si>
    <t>Tekući prijenosi između proračunskih korisnika eu</t>
  </si>
  <si>
    <t>Kapitalni prijenosi između proračunskih korisnika eu</t>
  </si>
  <si>
    <t>Tekuće donacije u novcu</t>
  </si>
  <si>
    <t>Tekuće donacije iz eu sredstava</t>
  </si>
  <si>
    <t>Prihod od pruženih usluga</t>
  </si>
  <si>
    <t>Plaće u naravi</t>
  </si>
  <si>
    <t>Prijenos između prorač.korisnika</t>
  </si>
  <si>
    <t>Prijenos između prorač.korisnika istog pro.</t>
  </si>
  <si>
    <t>Prijenos između prorač.korisnika eu</t>
  </si>
  <si>
    <t>Oprema za zaštitu i održavanje</t>
  </si>
  <si>
    <t>Prijevozna sredstva</t>
  </si>
  <si>
    <t>54 Izdaci za financijsku imovinu i otplate</t>
  </si>
  <si>
    <t>Tekuće pomoći temelkjem prijenosa eu sredstava</t>
  </si>
  <si>
    <t>rashod za materijal i energiju</t>
  </si>
  <si>
    <t>Donacije i ostali rahodi</t>
  </si>
  <si>
    <t>tekuće donacije</t>
  </si>
  <si>
    <t>tekuće donacije u naravi</t>
  </si>
  <si>
    <t>stučno usavršavanje zapposlenika</t>
  </si>
  <si>
    <t>Izdaci za financijsku imovinu i otplatu zajmova</t>
  </si>
  <si>
    <t xml:space="preserve">IZVJEŠTAJ O IZVRŠENJU PRORAČUNA JEDINICE LOKALNE I PODRUČNE (REGIONALNE) SAMOUPRAVE ZA  2025. </t>
  </si>
  <si>
    <t>IZVORNI PLAN ILI REBALANS 2025.*</t>
  </si>
  <si>
    <t xml:space="preserve">OSTVARENJE/IZVRŠENJE 
1.-06.2025. </t>
  </si>
  <si>
    <t xml:space="preserve"> IZVRŠENJE 
1.-06.2024. </t>
  </si>
  <si>
    <t xml:space="preserve">IZVRŠENJE 
1.-12.2025. </t>
  </si>
  <si>
    <t>IZVORNI PLAN/ REBALANS
2025.</t>
  </si>
  <si>
    <t>IZVRŠENJE
1.-06.2025.</t>
  </si>
  <si>
    <t>Prihod od prodanih proizvoda i robe</t>
  </si>
  <si>
    <t>Uređaji, strojevi i oprema</t>
  </si>
  <si>
    <t>Prihod od prodaje proizvoda i robe</t>
  </si>
  <si>
    <t>Pomoći proračunskim korisnicima iz proračuna koji im nije nadležan</t>
  </si>
  <si>
    <t>IZVOR 1.1.1 OPĆI PRIHOD SDŽ</t>
  </si>
  <si>
    <t>Usluge banaka</t>
  </si>
  <si>
    <t>Tekući prijenos između proračunskih korisnika istog proračuna</t>
  </si>
  <si>
    <t>Uređaji strojevi, oprema</t>
  </si>
  <si>
    <t>AKTIVNOST: UČIMO ZAJEDNO VII</t>
  </si>
  <si>
    <t>Rashod za zaposlene</t>
  </si>
  <si>
    <t>IZVOR 5.1.1 OPĆI PRIHODI I PRIMICI</t>
  </si>
  <si>
    <t>IZVOR 5.1.2 POMOĆI PRENESENA SREDSTVA</t>
  </si>
  <si>
    <t>IZVOR 5.3.2 EU POMOĆI PRENESENA SREDSTVA</t>
  </si>
  <si>
    <t>IZVOR 1.1.1 -OPĆI PRIHODI - INFRASTRUKTURA SDŽ</t>
  </si>
  <si>
    <t>Financijski rashod</t>
  </si>
  <si>
    <t>Pomoć dana u inozemstvo unutar općeg proračuna</t>
  </si>
  <si>
    <t>IZVOR 1.1.2 - Opći prihodi prenesena sredstva</t>
  </si>
  <si>
    <t>Rashodi za dodatna ulaganajna nefinancijskoj imovini</t>
  </si>
  <si>
    <t>IZVOR 5.4.1 - Pomoći PK</t>
  </si>
  <si>
    <t>Rashod za nabavu proizvedene dugotrajne imovine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</si>
</sst>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indexed="16"/>
      <name val="Arial"/>
      <family val="2"/>
      <charset val="238"/>
    </font>
    <font>
      <i/>
      <sz val="1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3" fontId="6" fillId="3" borderId="3" xfId="0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6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6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0" fillId="2" borderId="0" xfId="0" applyFill="1"/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4" fontId="3" fillId="0" borderId="3" xfId="0" applyNumberFormat="1" applyFont="1" applyBorder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3" fontId="6" fillId="2" borderId="0" xfId="0" applyNumberFormat="1" applyFont="1" applyFill="1" applyAlignment="1">
      <alignment horizontal="right"/>
    </xf>
    <xf numFmtId="0" fontId="9" fillId="5" borderId="3" xfId="0" quotePrefix="1" applyFont="1" applyFill="1" applyBorder="1" applyAlignment="1">
      <alignment horizontal="left" vertical="center"/>
    </xf>
    <xf numFmtId="0" fontId="11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9" fillId="6" borderId="3" xfId="0" quotePrefix="1" applyFont="1" applyFill="1" applyBorder="1" applyAlignment="1">
      <alignment horizontal="left" vertical="center"/>
    </xf>
    <xf numFmtId="0" fontId="10" fillId="6" borderId="3" xfId="0" quotePrefix="1" applyFont="1" applyFill="1" applyBorder="1" applyAlignment="1">
      <alignment horizontal="left" vertical="center"/>
    </xf>
    <xf numFmtId="0" fontId="11" fillId="6" borderId="3" xfId="0" quotePrefix="1" applyFont="1" applyFill="1" applyBorder="1" applyAlignment="1">
      <alignment horizontal="left" vertical="center"/>
    </xf>
    <xf numFmtId="0" fontId="9" fillId="6" borderId="3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vertical="center" wrapText="1"/>
    </xf>
    <xf numFmtId="0" fontId="11" fillId="7" borderId="3" xfId="0" applyFont="1" applyFill="1" applyBorder="1" applyAlignment="1">
      <alignment horizontal="left" vertical="center" wrapText="1"/>
    </xf>
    <xf numFmtId="4" fontId="1" fillId="7" borderId="3" xfId="0" applyNumberFormat="1" applyFont="1" applyFill="1" applyBorder="1"/>
    <xf numFmtId="4" fontId="1" fillId="4" borderId="3" xfId="0" applyNumberFormat="1" applyFont="1" applyFill="1" applyBorder="1"/>
    <xf numFmtId="4" fontId="3" fillId="6" borderId="3" xfId="0" applyNumberFormat="1" applyFont="1" applyFill="1" applyBorder="1" applyAlignment="1">
      <alignment horizontal="right"/>
    </xf>
    <xf numFmtId="4" fontId="19" fillId="5" borderId="3" xfId="0" applyNumberFormat="1" applyFont="1" applyFill="1" applyBorder="1"/>
    <xf numFmtId="4" fontId="3" fillId="5" borderId="3" xfId="0" applyNumberFormat="1" applyFont="1" applyFill="1" applyBorder="1" applyAlignment="1">
      <alignment horizontal="right"/>
    </xf>
    <xf numFmtId="4" fontId="0" fillId="5" borderId="3" xfId="0" applyNumberFormat="1" applyFill="1" applyBorder="1"/>
    <xf numFmtId="4" fontId="1" fillId="6" borderId="3" xfId="0" applyNumberFormat="1" applyFont="1" applyFill="1" applyBorder="1"/>
    <xf numFmtId="0" fontId="9" fillId="5" borderId="3" xfId="0" quotePrefix="1" applyFont="1" applyFill="1" applyBorder="1" applyAlignment="1">
      <alignment horizontal="left" vertical="center" wrapText="1"/>
    </xf>
    <xf numFmtId="4" fontId="0" fillId="2" borderId="3" xfId="0" applyNumberFormat="1" applyFill="1" applyBorder="1"/>
    <xf numFmtId="4" fontId="6" fillId="6" borderId="3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0" fontId="19" fillId="2" borderId="0" xfId="0" applyFont="1" applyFill="1"/>
    <xf numFmtId="0" fontId="11" fillId="3" borderId="3" xfId="0" applyFont="1" applyFill="1" applyBorder="1" applyAlignment="1">
      <alignment horizontal="left" vertical="center" wrapText="1"/>
    </xf>
    <xf numFmtId="2" fontId="1" fillId="7" borderId="3" xfId="0" applyNumberFormat="1" applyFont="1" applyFill="1" applyBorder="1" applyAlignment="1">
      <alignment horizontal="center"/>
    </xf>
    <xf numFmtId="4" fontId="20" fillId="7" borderId="3" xfId="0" applyNumberFormat="1" applyFont="1" applyFill="1" applyBorder="1" applyAlignment="1">
      <alignment horizontal="right"/>
    </xf>
    <xf numFmtId="4" fontId="1" fillId="3" borderId="3" xfId="0" applyNumberFormat="1" applyFont="1" applyFill="1" applyBorder="1"/>
    <xf numFmtId="2" fontId="1" fillId="3" borderId="3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right"/>
    </xf>
    <xf numFmtId="0" fontId="21" fillId="0" borderId="0" xfId="0" applyFont="1"/>
    <xf numFmtId="0" fontId="23" fillId="7" borderId="3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vertical="center"/>
    </xf>
    <xf numFmtId="0" fontId="23" fillId="4" borderId="3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vertical="center"/>
    </xf>
    <xf numFmtId="4" fontId="23" fillId="4" borderId="2" xfId="0" applyNumberFormat="1" applyFont="1" applyFill="1" applyBorder="1" applyAlignment="1">
      <alignment vertical="center"/>
    </xf>
    <xf numFmtId="4" fontId="21" fillId="7" borderId="3" xfId="0" applyNumberFormat="1" applyFont="1" applyFill="1" applyBorder="1"/>
    <xf numFmtId="164" fontId="21" fillId="7" borderId="3" xfId="0" applyNumberFormat="1" applyFont="1" applyFill="1" applyBorder="1"/>
    <xf numFmtId="4" fontId="21" fillId="0" borderId="0" xfId="0" applyNumberFormat="1" applyFont="1"/>
    <xf numFmtId="0" fontId="21" fillId="0" borderId="3" xfId="0" applyFont="1" applyBorder="1"/>
    <xf numFmtId="4" fontId="21" fillId="0" borderId="3" xfId="0" applyNumberFormat="1" applyFont="1" applyBorder="1"/>
    <xf numFmtId="0" fontId="21" fillId="2" borderId="3" xfId="0" applyFont="1" applyFill="1" applyBorder="1" applyAlignment="1">
      <alignment horizontal="right" vertical="center"/>
    </xf>
    <xf numFmtId="0" fontId="21" fillId="2" borderId="3" xfId="0" applyFont="1" applyFill="1" applyBorder="1" applyAlignment="1">
      <alignment horizontal="left" vertical="center"/>
    </xf>
    <xf numFmtId="4" fontId="21" fillId="2" borderId="3" xfId="0" applyNumberFormat="1" applyFont="1" applyFill="1" applyBorder="1"/>
    <xf numFmtId="0" fontId="23" fillId="7" borderId="3" xfId="0" applyFont="1" applyFill="1" applyBorder="1" applyAlignment="1">
      <alignment horizontal="center"/>
    </xf>
    <xf numFmtId="4" fontId="23" fillId="7" borderId="3" xfId="0" applyNumberFormat="1" applyFont="1" applyFill="1" applyBorder="1" applyAlignment="1">
      <alignment vertical="center"/>
    </xf>
    <xf numFmtId="4" fontId="21" fillId="4" borderId="3" xfId="0" applyNumberFormat="1" applyFont="1" applyFill="1" applyBorder="1"/>
    <xf numFmtId="0" fontId="21" fillId="8" borderId="3" xfId="0" applyFont="1" applyFill="1" applyBorder="1"/>
    <xf numFmtId="4" fontId="21" fillId="8" borderId="3" xfId="0" applyNumberFormat="1" applyFont="1" applyFill="1" applyBorder="1"/>
    <xf numFmtId="4" fontId="25" fillId="0" borderId="0" xfId="0" applyNumberFormat="1" applyFont="1"/>
    <xf numFmtId="0" fontId="21" fillId="2" borderId="3" xfId="0" applyFont="1" applyFill="1" applyBorder="1"/>
    <xf numFmtId="0" fontId="21" fillId="0" borderId="1" xfId="0" applyFont="1" applyBorder="1"/>
    <xf numFmtId="0" fontId="21" fillId="0" borderId="4" xfId="0" applyFont="1" applyBorder="1"/>
    <xf numFmtId="0" fontId="21" fillId="9" borderId="3" xfId="0" applyFont="1" applyFill="1" applyBorder="1"/>
    <xf numFmtId="4" fontId="21" fillId="9" borderId="3" xfId="0" applyNumberFormat="1" applyFont="1" applyFill="1" applyBorder="1"/>
    <xf numFmtId="0" fontId="11" fillId="0" borderId="0" xfId="0" applyFont="1" applyAlignment="1">
      <alignment horizontal="left" vertical="top" wrapText="1"/>
    </xf>
    <xf numFmtId="0" fontId="7" fillId="0" borderId="0" xfId="0" quotePrefix="1" applyFont="1" applyAlignment="1">
      <alignment horizontal="left" wrapText="1"/>
    </xf>
    <xf numFmtId="0" fontId="10" fillId="2" borderId="0" xfId="0" applyFont="1" applyFill="1" applyBorder="1" applyAlignment="1">
      <alignment horizontal="left" vertical="center" wrapText="1" indent="1"/>
    </xf>
    <xf numFmtId="4" fontId="3" fillId="2" borderId="0" xfId="0" applyNumberFormat="1" applyFont="1" applyFill="1" applyBorder="1" applyAlignment="1">
      <alignment horizontal="right"/>
    </xf>
    <xf numFmtId="4" fontId="0" fillId="0" borderId="0" xfId="0" applyNumberFormat="1" applyBorder="1"/>
    <xf numFmtId="2" fontId="0" fillId="0" borderId="0" xfId="0" applyNumberForma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0" fontId="10" fillId="2" borderId="3" xfId="0" applyFont="1" applyFill="1" applyBorder="1" applyAlignment="1">
      <alignment vertical="center" wrapText="1"/>
    </xf>
    <xf numFmtId="2" fontId="1" fillId="0" borderId="3" xfId="0" applyNumberFormat="1" applyFont="1" applyFill="1" applyBorder="1" applyAlignment="1">
      <alignment horizontal="center"/>
    </xf>
    <xf numFmtId="4" fontId="0" fillId="6" borderId="3" xfId="0" applyNumberFormat="1" applyFont="1" applyFill="1" applyBorder="1"/>
    <xf numFmtId="4" fontId="1" fillId="0" borderId="3" xfId="0" applyNumberFormat="1" applyFont="1" applyBorder="1"/>
    <xf numFmtId="4" fontId="0" fillId="0" borderId="0" xfId="0" applyNumberFormat="1"/>
    <xf numFmtId="0" fontId="0" fillId="0" borderId="3" xfId="0" applyBorder="1"/>
    <xf numFmtId="0" fontId="11" fillId="2" borderId="3" xfId="0" applyFont="1" applyFill="1" applyBorder="1" applyAlignment="1">
      <alignment horizontal="left" vertical="center" wrapText="1"/>
    </xf>
    <xf numFmtId="0" fontId="0" fillId="0" borderId="0" xfId="0"/>
    <xf numFmtId="4" fontId="3" fillId="0" borderId="3" xfId="0" applyNumberFormat="1" applyFont="1" applyBorder="1" applyAlignment="1">
      <alignment horizontal="right"/>
    </xf>
    <xf numFmtId="0" fontId="10" fillId="2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vertical="center" wrapText="1"/>
    </xf>
    <xf numFmtId="0" fontId="0" fillId="0" borderId="0" xfId="0"/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0" fillId="2" borderId="0" xfId="0" applyFill="1"/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3" borderId="3" xfId="0" applyNumberFormat="1" applyFont="1" applyFill="1" applyBorder="1" applyAlignment="1">
      <alignment horizontal="right"/>
    </xf>
    <xf numFmtId="0" fontId="9" fillId="5" borderId="3" xfId="0" quotePrefix="1" applyFont="1" applyFill="1" applyBorder="1" applyAlignment="1">
      <alignment horizontal="left" vertical="center"/>
    </xf>
    <xf numFmtId="0" fontId="11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 wrapText="1"/>
    </xf>
    <xf numFmtId="0" fontId="10" fillId="6" borderId="3" xfId="0" quotePrefix="1" applyFont="1" applyFill="1" applyBorder="1" applyAlignment="1">
      <alignment horizontal="left" vertical="center"/>
    </xf>
    <xf numFmtId="4" fontId="9" fillId="5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0" fillId="5" borderId="3" xfId="0" applyNumberFormat="1" applyFill="1" applyBorder="1"/>
    <xf numFmtId="4" fontId="1" fillId="5" borderId="3" xfId="0" applyNumberFormat="1" applyFont="1" applyFill="1" applyBorder="1"/>
    <xf numFmtId="2" fontId="1" fillId="7" borderId="3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right"/>
    </xf>
    <xf numFmtId="4" fontId="0" fillId="0" borderId="0" xfId="0" applyNumberFormat="1" applyBorder="1"/>
    <xf numFmtId="0" fontId="10" fillId="2" borderId="3" xfId="0" applyFont="1" applyFill="1" applyBorder="1" applyAlignment="1">
      <alignment vertical="center" wrapText="1"/>
    </xf>
    <xf numFmtId="2" fontId="1" fillId="0" borderId="3" xfId="0" applyNumberFormat="1" applyFont="1" applyFill="1" applyBorder="1" applyAlignment="1">
      <alignment horizontal="center"/>
    </xf>
    <xf numFmtId="4" fontId="0" fillId="6" borderId="3" xfId="0" applyNumberFormat="1" applyFont="1" applyFill="1" applyBorder="1"/>
    <xf numFmtId="4" fontId="1" fillId="0" borderId="3" xfId="0" applyNumberFormat="1" applyFont="1" applyBorder="1"/>
    <xf numFmtId="4" fontId="0" fillId="0" borderId="0" xfId="0" applyNumberFormat="1"/>
    <xf numFmtId="0" fontId="0" fillId="0" borderId="3" xfId="0" applyBorder="1"/>
    <xf numFmtId="0" fontId="11" fillId="2" borderId="3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right"/>
    </xf>
    <xf numFmtId="4" fontId="0" fillId="0" borderId="3" xfId="0" applyNumberFormat="1" applyFont="1" applyFill="1" applyBorder="1"/>
    <xf numFmtId="2" fontId="1" fillId="0" borderId="3" xfId="0" applyNumberFormat="1" applyFont="1" applyBorder="1" applyAlignment="1">
      <alignment horizontal="center"/>
    </xf>
    <xf numFmtId="0" fontId="0" fillId="0" borderId="0" xfId="0" applyBorder="1"/>
    <xf numFmtId="0" fontId="1" fillId="0" borderId="3" xfId="0" applyFont="1" applyBorder="1"/>
    <xf numFmtId="4" fontId="0" fillId="0" borderId="3" xfId="0" applyNumberFormat="1" applyFont="1" applyBorder="1"/>
    <xf numFmtId="4" fontId="1" fillId="4" borderId="0" xfId="0" applyNumberFormat="1" applyFont="1" applyFill="1"/>
    <xf numFmtId="2" fontId="1" fillId="0" borderId="0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left" vertical="center" wrapText="1"/>
    </xf>
    <xf numFmtId="164" fontId="21" fillId="0" borderId="3" xfId="0" applyNumberFormat="1" applyFont="1" applyFill="1" applyBorder="1"/>
    <xf numFmtId="4" fontId="21" fillId="7" borderId="1" xfId="0" applyNumberFormat="1" applyFont="1" applyFill="1" applyBorder="1"/>
    <xf numFmtId="4" fontId="21" fillId="0" borderId="1" xfId="0" applyNumberFormat="1" applyFont="1" applyBorder="1"/>
    <xf numFmtId="4" fontId="21" fillId="2" borderId="1" xfId="0" applyNumberFormat="1" applyFont="1" applyFill="1" applyBorder="1"/>
    <xf numFmtId="4" fontId="24" fillId="2" borderId="1" xfId="0" applyNumberFormat="1" applyFont="1" applyFill="1" applyBorder="1"/>
    <xf numFmtId="2" fontId="23" fillId="4" borderId="3" xfId="0" applyNumberFormat="1" applyFont="1" applyFill="1" applyBorder="1" applyAlignment="1">
      <alignment vertical="center"/>
    </xf>
    <xf numFmtId="4" fontId="0" fillId="5" borderId="3" xfId="0" applyNumberFormat="1" applyFont="1" applyFill="1" applyBorder="1"/>
    <xf numFmtId="4" fontId="1" fillId="0" borderId="0" xfId="0" applyNumberFormat="1" applyFont="1"/>
    <xf numFmtId="0" fontId="21" fillId="0" borderId="0" xfId="0" applyFont="1" applyFill="1"/>
    <xf numFmtId="0" fontId="21" fillId="10" borderId="3" xfId="0" applyFont="1" applyFill="1" applyBorder="1"/>
    <xf numFmtId="4" fontId="21" fillId="10" borderId="3" xfId="0" applyNumberFormat="1" applyFont="1" applyFill="1" applyBorder="1"/>
    <xf numFmtId="4" fontId="21" fillId="0" borderId="3" xfId="0" applyNumberFormat="1" applyFont="1" applyFill="1" applyBorder="1"/>
    <xf numFmtId="0" fontId="21" fillId="0" borderId="3" xfId="0" applyFont="1" applyFill="1" applyBorder="1"/>
    <xf numFmtId="0" fontId="20" fillId="11" borderId="3" xfId="0" applyFont="1" applyFill="1" applyBorder="1"/>
    <xf numFmtId="4" fontId="21" fillId="11" borderId="3" xfId="0" applyNumberFormat="1" applyFont="1" applyFill="1" applyBorder="1"/>
    <xf numFmtId="0" fontId="20" fillId="11" borderId="1" xfId="0" applyFont="1" applyFill="1" applyBorder="1"/>
    <xf numFmtId="0" fontId="20" fillId="11" borderId="4" xfId="0" applyFont="1" applyFill="1" applyBorder="1"/>
    <xf numFmtId="0" fontId="21" fillId="11" borderId="3" xfId="0" applyFont="1" applyFill="1" applyBorder="1"/>
    <xf numFmtId="0" fontId="21" fillId="11" borderId="1" xfId="0" applyFont="1" applyFill="1" applyBorder="1"/>
    <xf numFmtId="0" fontId="21" fillId="11" borderId="4" xfId="0" applyFont="1" applyFill="1" applyBorder="1"/>
    <xf numFmtId="0" fontId="5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left" wrapText="1"/>
    </xf>
    <xf numFmtId="0" fontId="6" fillId="0" borderId="3" xfId="0" quotePrefix="1" applyFont="1" applyBorder="1" applyAlignment="1">
      <alignment horizontal="center" wrapText="1"/>
    </xf>
    <xf numFmtId="0" fontId="15" fillId="0" borderId="3" xfId="0" quotePrefix="1" applyFont="1" applyBorder="1" applyAlignment="1">
      <alignment horizontal="center" wrapText="1"/>
    </xf>
    <xf numFmtId="0" fontId="11" fillId="0" borderId="3" xfId="0" applyFont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11" fillId="0" borderId="3" xfId="0" quotePrefix="1" applyFont="1" applyBorder="1" applyAlignment="1">
      <alignment horizontal="left" vertical="center"/>
    </xf>
    <xf numFmtId="0" fontId="11" fillId="3" borderId="3" xfId="0" quotePrefix="1" applyFont="1" applyFill="1" applyBorder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26" fillId="0" borderId="1" xfId="0" applyFont="1" applyBorder="1" applyAlignment="1" applyProtection="1">
      <alignment horizontal="left" vertical="top" wrapText="1" readingOrder="1"/>
      <protection locked="0"/>
    </xf>
    <xf numFmtId="0" fontId="26" fillId="0" borderId="2" xfId="0" applyFont="1" applyBorder="1" applyAlignment="1" applyProtection="1">
      <alignment horizontal="left" vertical="top" wrapText="1" readingOrder="1"/>
      <protection locked="0"/>
    </xf>
    <xf numFmtId="0" fontId="26" fillId="0" borderId="4" xfId="0" applyFont="1" applyBorder="1" applyAlignment="1" applyProtection="1">
      <alignment horizontal="left" vertical="top" wrapText="1" readingOrder="1"/>
      <protection locked="0"/>
    </xf>
    <xf numFmtId="0" fontId="23" fillId="4" borderId="1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0" fillId="7" borderId="1" xfId="0" applyFont="1" applyFill="1" applyBorder="1" applyAlignment="1">
      <alignment horizontal="left"/>
    </xf>
    <xf numFmtId="0" fontId="20" fillId="7" borderId="4" xfId="0" applyFont="1" applyFill="1" applyBorder="1" applyAlignment="1">
      <alignment horizontal="left"/>
    </xf>
    <xf numFmtId="0" fontId="23" fillId="7" borderId="1" xfId="0" applyFont="1" applyFill="1" applyBorder="1" applyAlignment="1">
      <alignment horizontal="left"/>
    </xf>
    <xf numFmtId="0" fontId="23" fillId="7" borderId="4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left" vertical="center"/>
    </xf>
    <xf numFmtId="0" fontId="23" fillId="7" borderId="3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left" vertical="center"/>
    </xf>
    <xf numFmtId="0" fontId="23" fillId="7" borderId="4" xfId="0" applyFont="1" applyFill="1" applyBorder="1" applyAlignment="1">
      <alignment horizontal="left" vertical="center"/>
    </xf>
    <xf numFmtId="0" fontId="22" fillId="7" borderId="3" xfId="0" applyFont="1" applyFill="1" applyBorder="1" applyAlignment="1">
      <alignment horizontal="left" vertical="center"/>
    </xf>
    <xf numFmtId="0" fontId="22" fillId="7" borderId="1" xfId="0" applyFont="1" applyFill="1" applyBorder="1" applyAlignment="1">
      <alignment horizontal="left" vertical="center"/>
    </xf>
    <xf numFmtId="0" fontId="22" fillId="7" borderId="4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0"/>
  <sheetViews>
    <sheetView tabSelected="1" zoomScaleNormal="100" workbookViewId="0"/>
  </sheetViews>
  <sheetFormatPr defaultRowHeight="15" x14ac:dyDescent="0.25"/>
  <cols>
    <col min="6" max="9" width="25.28515625" customWidth="1"/>
    <col min="10" max="10" width="9.140625" customWidth="1"/>
  </cols>
  <sheetData>
    <row r="1" spans="1:11" x14ac:dyDescent="0.25">
      <c r="A1" s="69"/>
      <c r="B1" s="69"/>
    </row>
    <row r="2" spans="1:11" ht="42" customHeight="1" x14ac:dyDescent="0.25">
      <c r="B2" s="172" t="s">
        <v>257</v>
      </c>
      <c r="C2" s="172"/>
      <c r="D2" s="172"/>
      <c r="E2" s="172"/>
      <c r="F2" s="172"/>
      <c r="G2" s="172"/>
      <c r="H2" s="172"/>
      <c r="I2" s="172"/>
      <c r="J2" s="172"/>
      <c r="K2" s="172"/>
    </row>
    <row r="3" spans="1:11" ht="18" customHeight="1" x14ac:dyDescent="0.25">
      <c r="B3" s="2"/>
      <c r="C3" s="2"/>
      <c r="D3" s="2"/>
      <c r="E3" s="2"/>
      <c r="F3" s="2"/>
      <c r="G3" s="2"/>
      <c r="H3" s="2"/>
      <c r="I3" s="2"/>
      <c r="J3" s="2"/>
    </row>
    <row r="4" spans="1:11" ht="18" customHeight="1" x14ac:dyDescent="0.25">
      <c r="B4" s="2"/>
      <c r="C4" s="2"/>
      <c r="D4" s="2"/>
      <c r="E4" s="2"/>
      <c r="F4" s="2"/>
      <c r="G4" s="2"/>
      <c r="H4" s="2"/>
      <c r="I4" s="2"/>
      <c r="J4" s="2"/>
    </row>
    <row r="5" spans="1:11" ht="15.75" x14ac:dyDescent="0.25">
      <c r="B5" s="172" t="s">
        <v>8</v>
      </c>
      <c r="C5" s="172"/>
      <c r="D5" s="172"/>
      <c r="E5" s="172"/>
      <c r="F5" s="172"/>
      <c r="G5" s="172"/>
      <c r="H5" s="172"/>
      <c r="I5" s="182"/>
      <c r="J5" s="182"/>
    </row>
    <row r="6" spans="1:11" ht="36" customHeight="1" x14ac:dyDescent="0.25">
      <c r="B6" s="183"/>
      <c r="C6" s="183"/>
      <c r="D6" s="183"/>
      <c r="E6" s="2"/>
      <c r="F6" s="2"/>
      <c r="G6" s="2"/>
      <c r="H6" s="2"/>
      <c r="I6" s="3"/>
      <c r="J6" s="3"/>
    </row>
    <row r="7" spans="1:11" ht="18" customHeight="1" x14ac:dyDescent="0.25">
      <c r="B7" s="172" t="s">
        <v>31</v>
      </c>
      <c r="C7" s="184"/>
      <c r="D7" s="184"/>
      <c r="E7" s="184"/>
      <c r="F7" s="184"/>
      <c r="G7" s="184"/>
      <c r="H7" s="184"/>
      <c r="I7" s="184"/>
      <c r="J7" s="184"/>
    </row>
    <row r="8" spans="1:11" ht="18" customHeight="1" x14ac:dyDescent="0.25">
      <c r="B8" s="23"/>
      <c r="C8" s="24"/>
      <c r="D8" s="24"/>
      <c r="E8" s="24"/>
      <c r="F8" s="24"/>
      <c r="G8" s="24"/>
      <c r="H8" s="24"/>
      <c r="I8" s="24"/>
      <c r="J8" s="24"/>
    </row>
    <row r="9" spans="1:11" x14ac:dyDescent="0.25">
      <c r="B9" s="173" t="s">
        <v>37</v>
      </c>
      <c r="C9" s="173"/>
      <c r="D9" s="173"/>
      <c r="E9" s="173"/>
      <c r="F9" s="173"/>
      <c r="G9" s="4"/>
      <c r="H9" s="4"/>
      <c r="I9" s="4"/>
      <c r="J9" s="15"/>
    </row>
    <row r="10" spans="1:11" ht="25.5" x14ac:dyDescent="0.25">
      <c r="B10" s="174" t="s">
        <v>6</v>
      </c>
      <c r="C10" s="174"/>
      <c r="D10" s="174"/>
      <c r="E10" s="174"/>
      <c r="F10" s="174"/>
      <c r="G10" s="17" t="s">
        <v>219</v>
      </c>
      <c r="H10" s="1" t="s">
        <v>258</v>
      </c>
      <c r="I10" s="17" t="s">
        <v>259</v>
      </c>
      <c r="J10" s="1" t="s">
        <v>10</v>
      </c>
      <c r="K10" s="1" t="s">
        <v>22</v>
      </c>
    </row>
    <row r="11" spans="1:11" s="20" customFormat="1" ht="11.25" x14ac:dyDescent="0.2">
      <c r="B11" s="175">
        <v>1</v>
      </c>
      <c r="C11" s="175"/>
      <c r="D11" s="175"/>
      <c r="E11" s="175"/>
      <c r="F11" s="175"/>
      <c r="G11" s="19">
        <v>2</v>
      </c>
      <c r="H11" s="18">
        <v>3</v>
      </c>
      <c r="I11" s="18">
        <v>4</v>
      </c>
      <c r="J11" s="18" t="s">
        <v>185</v>
      </c>
      <c r="K11" s="18" t="s">
        <v>184</v>
      </c>
    </row>
    <row r="12" spans="1:11" x14ac:dyDescent="0.25">
      <c r="B12" s="177" t="s">
        <v>0</v>
      </c>
      <c r="C12" s="178"/>
      <c r="D12" s="178"/>
      <c r="E12" s="178"/>
      <c r="F12" s="179"/>
      <c r="G12" s="123">
        <v>5204877.99</v>
      </c>
      <c r="H12" s="30">
        <v>6115954.2400000002</v>
      </c>
      <c r="I12" s="30">
        <v>5861818.21</v>
      </c>
      <c r="J12" s="123">
        <f>I12/G12*100</f>
        <v>112.6216257376669</v>
      </c>
      <c r="K12" s="123">
        <f t="shared" ref="K12:K17" si="0">IFERROR(I12/H12*100,"")</f>
        <v>95.844703540489533</v>
      </c>
    </row>
    <row r="13" spans="1:11" x14ac:dyDescent="0.25">
      <c r="B13" s="176" t="s">
        <v>24</v>
      </c>
      <c r="C13" s="180"/>
      <c r="D13" s="180"/>
      <c r="E13" s="180"/>
      <c r="F13" s="181"/>
      <c r="G13" s="109">
        <v>5204877.99</v>
      </c>
      <c r="H13" s="33">
        <v>6115954.2400000002</v>
      </c>
      <c r="I13" s="33">
        <v>5861818.21</v>
      </c>
      <c r="J13" s="123">
        <f t="shared" ref="J13:J17" si="1">I13/G13*100</f>
        <v>112.6216257376669</v>
      </c>
      <c r="K13" s="134">
        <f t="shared" si="0"/>
        <v>95.844703540489533</v>
      </c>
    </row>
    <row r="14" spans="1:11" x14ac:dyDescent="0.25">
      <c r="B14" s="185" t="s">
        <v>25</v>
      </c>
      <c r="C14" s="181"/>
      <c r="D14" s="181"/>
      <c r="E14" s="181"/>
      <c r="F14" s="181"/>
      <c r="G14" s="109">
        <v>0</v>
      </c>
      <c r="H14" s="33">
        <v>0</v>
      </c>
      <c r="I14" s="33">
        <v>0</v>
      </c>
      <c r="J14" s="123">
        <v>0</v>
      </c>
      <c r="K14" s="134">
        <v>0</v>
      </c>
    </row>
    <row r="15" spans="1:11" x14ac:dyDescent="0.25">
      <c r="B15" s="188" t="s">
        <v>1</v>
      </c>
      <c r="C15" s="189"/>
      <c r="D15" s="189"/>
      <c r="E15" s="189"/>
      <c r="F15" s="190"/>
      <c r="G15" s="123">
        <f>G16+G17</f>
        <v>3806711.63</v>
      </c>
      <c r="H15" s="30">
        <f>H16+H17</f>
        <v>4879489.91</v>
      </c>
      <c r="I15" s="30">
        <f>I16+I17</f>
        <v>3392913.3099999996</v>
      </c>
      <c r="J15" s="123">
        <f>I15/G15*100</f>
        <v>89.129769727264573</v>
      </c>
      <c r="K15" s="123">
        <f t="shared" si="0"/>
        <v>69.534180264346517</v>
      </c>
    </row>
    <row r="16" spans="1:11" x14ac:dyDescent="0.25">
      <c r="B16" s="187" t="s">
        <v>26</v>
      </c>
      <c r="C16" s="180"/>
      <c r="D16" s="180"/>
      <c r="E16" s="180"/>
      <c r="F16" s="180"/>
      <c r="G16" s="109">
        <v>2056174</v>
      </c>
      <c r="H16" s="33">
        <v>3753993.05</v>
      </c>
      <c r="I16" s="33">
        <v>2696740.3</v>
      </c>
      <c r="J16" s="123">
        <f t="shared" si="1"/>
        <v>131.15331192788159</v>
      </c>
      <c r="K16" s="134">
        <f t="shared" si="0"/>
        <v>71.836582116208234</v>
      </c>
    </row>
    <row r="17" spans="2:22" x14ac:dyDescent="0.25">
      <c r="B17" s="185" t="s">
        <v>27</v>
      </c>
      <c r="C17" s="181"/>
      <c r="D17" s="181"/>
      <c r="E17" s="181"/>
      <c r="F17" s="181"/>
      <c r="G17" s="109">
        <v>1750537.63</v>
      </c>
      <c r="H17" s="33">
        <v>1125496.8600000001</v>
      </c>
      <c r="I17" s="33">
        <v>696173.01</v>
      </c>
      <c r="J17" s="123">
        <f t="shared" si="1"/>
        <v>39.769097108755105</v>
      </c>
      <c r="K17" s="134">
        <f t="shared" si="0"/>
        <v>61.854726986977106</v>
      </c>
    </row>
    <row r="18" spans="2:22" x14ac:dyDescent="0.25">
      <c r="B18" s="186" t="s">
        <v>35</v>
      </c>
      <c r="C18" s="178"/>
      <c r="D18" s="178"/>
      <c r="E18" s="178"/>
      <c r="F18" s="178"/>
      <c r="G18" s="32">
        <f>G12+G23-G15</f>
        <v>1398166.3600000003</v>
      </c>
      <c r="H18" s="30">
        <f>H12+H23-H15</f>
        <v>1236464.33</v>
      </c>
      <c r="I18" s="32">
        <f>I12+I23-I15</f>
        <v>2468904.9000000004</v>
      </c>
      <c r="J18" s="30"/>
      <c r="K18" s="30"/>
    </row>
    <row r="19" spans="2:22" ht="18" x14ac:dyDescent="0.25">
      <c r="B19" s="2"/>
      <c r="C19" s="12"/>
      <c r="D19" s="12"/>
      <c r="E19" s="12"/>
      <c r="F19" s="12"/>
      <c r="G19" s="12"/>
      <c r="H19" s="12"/>
      <c r="I19" s="13"/>
      <c r="J19" s="13"/>
      <c r="K19" s="13"/>
    </row>
    <row r="20" spans="2:22" ht="18" customHeight="1" x14ac:dyDescent="0.25">
      <c r="B20" s="173" t="s">
        <v>34</v>
      </c>
      <c r="C20" s="173"/>
      <c r="D20" s="173"/>
      <c r="E20" s="173"/>
      <c r="F20" s="173"/>
      <c r="G20" s="12"/>
      <c r="H20" s="12"/>
      <c r="I20" s="13"/>
      <c r="J20" s="13"/>
      <c r="K20" s="13"/>
    </row>
    <row r="21" spans="2:22" ht="25.5" x14ac:dyDescent="0.25">
      <c r="B21" s="174" t="s">
        <v>6</v>
      </c>
      <c r="C21" s="174"/>
      <c r="D21" s="174"/>
      <c r="E21" s="174"/>
      <c r="F21" s="174"/>
      <c r="G21" s="17" t="s">
        <v>218</v>
      </c>
      <c r="H21" s="1" t="s">
        <v>220</v>
      </c>
      <c r="I21" s="17" t="s">
        <v>219</v>
      </c>
      <c r="J21" s="1" t="s">
        <v>10</v>
      </c>
      <c r="K21" s="1" t="s">
        <v>22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2:22" s="20" customFormat="1" ht="11.25" x14ac:dyDescent="0.2">
      <c r="B22" s="175">
        <v>1</v>
      </c>
      <c r="C22" s="175"/>
      <c r="D22" s="175"/>
      <c r="E22" s="175"/>
      <c r="F22" s="175"/>
      <c r="G22" s="19">
        <v>2</v>
      </c>
      <c r="H22" s="18">
        <v>3</v>
      </c>
      <c r="I22" s="18">
        <v>4</v>
      </c>
      <c r="J22" s="18" t="s">
        <v>185</v>
      </c>
      <c r="K22" s="18" t="s">
        <v>184</v>
      </c>
    </row>
    <row r="23" spans="2:22" ht="15.75" customHeight="1" x14ac:dyDescent="0.25">
      <c r="B23" s="176" t="s">
        <v>28</v>
      </c>
      <c r="C23" s="176"/>
      <c r="D23" s="176"/>
      <c r="E23" s="176"/>
      <c r="F23" s="176"/>
      <c r="G23" s="31">
        <v>0</v>
      </c>
      <c r="H23" s="31">
        <v>0</v>
      </c>
      <c r="I23" s="31">
        <v>0</v>
      </c>
      <c r="J23" s="100">
        <v>0</v>
      </c>
      <c r="K23" s="100">
        <v>0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  <row r="24" spans="2:22" x14ac:dyDescent="0.25">
      <c r="B24" s="176" t="s">
        <v>29</v>
      </c>
      <c r="C24" s="180"/>
      <c r="D24" s="180"/>
      <c r="E24" s="180"/>
      <c r="F24" s="180"/>
      <c r="G24" s="31">
        <v>485957.06</v>
      </c>
      <c r="H24" s="31">
        <v>862698.24</v>
      </c>
      <c r="I24" s="31">
        <v>431349.12</v>
      </c>
      <c r="J24" s="100">
        <f>I24/H24*100</f>
        <v>50</v>
      </c>
      <c r="K24" s="100">
        <f>I24/H24*100</f>
        <v>50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</row>
    <row r="25" spans="2:22" s="27" customFormat="1" ht="15" customHeight="1" x14ac:dyDescent="0.25">
      <c r="B25" s="195" t="s">
        <v>30</v>
      </c>
      <c r="C25" s="195"/>
      <c r="D25" s="195"/>
      <c r="E25" s="195"/>
      <c r="F25" s="195"/>
      <c r="G25" s="123">
        <f>G23-G24</f>
        <v>-485957.06</v>
      </c>
      <c r="H25" s="30">
        <f>H23-H24</f>
        <v>-862698.24</v>
      </c>
      <c r="I25" s="30">
        <f>I23-I24</f>
        <v>-431349.12</v>
      </c>
      <c r="J25" s="100"/>
      <c r="K25" s="10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</row>
    <row r="26" spans="2:22" s="27" customFormat="1" ht="15" customHeight="1" x14ac:dyDescent="0.25">
      <c r="B26" s="34"/>
      <c r="C26" s="34"/>
      <c r="D26" s="34"/>
      <c r="E26" s="34"/>
      <c r="F26" s="34"/>
      <c r="G26" s="35"/>
      <c r="H26" s="35"/>
      <c r="I26" s="35"/>
      <c r="J26" s="35"/>
      <c r="K26" s="35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</row>
    <row r="27" spans="2:22" s="27" customFormat="1" ht="15" customHeight="1" x14ac:dyDescent="0.25">
      <c r="B27" s="195" t="s">
        <v>32</v>
      </c>
      <c r="C27" s="195"/>
      <c r="D27" s="195"/>
      <c r="E27" s="195"/>
      <c r="F27" s="195"/>
      <c r="G27" s="30"/>
      <c r="H27" s="30"/>
      <c r="I27" s="30"/>
      <c r="J27" s="14"/>
      <c r="K27" s="14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</row>
    <row r="28" spans="2:22" x14ac:dyDescent="0.25">
      <c r="B28" s="186" t="s">
        <v>36</v>
      </c>
      <c r="C28" s="178"/>
      <c r="D28" s="178"/>
      <c r="E28" s="178"/>
      <c r="F28" s="178"/>
      <c r="G28" s="30"/>
      <c r="H28" s="30"/>
      <c r="I28" s="30"/>
      <c r="J28" s="14"/>
      <c r="K28" s="14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</row>
    <row r="29" spans="2:22" ht="11.25" customHeight="1" x14ac:dyDescent="0.25">
      <c r="B29" s="9"/>
      <c r="C29" s="10"/>
      <c r="D29" s="10"/>
      <c r="E29" s="10"/>
      <c r="F29" s="10"/>
      <c r="G29" s="11"/>
      <c r="H29" s="11"/>
      <c r="I29" s="11"/>
      <c r="J29" s="11"/>
    </row>
    <row r="30" spans="2:22" ht="8.25" customHeight="1" x14ac:dyDescent="0.25"/>
    <row r="31" spans="2:22" ht="23.25" customHeight="1" x14ac:dyDescent="0.25">
      <c r="B31" s="194"/>
      <c r="C31" s="194"/>
      <c r="D31" s="194"/>
      <c r="E31" s="194"/>
      <c r="F31" s="194"/>
      <c r="G31" s="194"/>
      <c r="H31" s="194"/>
      <c r="I31" s="194"/>
      <c r="J31" s="194"/>
      <c r="K31" s="194"/>
    </row>
    <row r="32" spans="2:22" ht="15.75" x14ac:dyDescent="0.25"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2:11" x14ac:dyDescent="0.25">
      <c r="B33" s="191"/>
      <c r="C33" s="191"/>
      <c r="D33" s="191"/>
      <c r="E33" s="191"/>
      <c r="F33" s="191"/>
      <c r="G33" s="191"/>
      <c r="H33" s="191"/>
      <c r="I33" s="191"/>
      <c r="J33" s="191"/>
      <c r="K33" s="191"/>
    </row>
    <row r="34" spans="2:11" x14ac:dyDescent="0.25">
      <c r="B34" s="191"/>
      <c r="C34" s="191"/>
      <c r="D34" s="191"/>
      <c r="E34" s="191"/>
      <c r="F34" s="191"/>
      <c r="G34" s="191"/>
      <c r="H34" s="191"/>
      <c r="I34" s="191"/>
      <c r="J34" s="191"/>
      <c r="K34" s="191"/>
    </row>
    <row r="35" spans="2:11" x14ac:dyDescent="0.25">
      <c r="B35" s="94"/>
      <c r="C35" s="94"/>
      <c r="D35" s="94"/>
      <c r="E35" s="94"/>
      <c r="F35" s="94"/>
      <c r="G35" s="94"/>
      <c r="H35" s="94"/>
      <c r="I35" s="94"/>
      <c r="J35" s="94"/>
    </row>
    <row r="36" spans="2:11" ht="15" customHeight="1" x14ac:dyDescent="0.25">
      <c r="B36" s="191"/>
      <c r="C36" s="191"/>
      <c r="D36" s="191"/>
      <c r="E36" s="191"/>
      <c r="F36" s="191"/>
      <c r="G36" s="191"/>
      <c r="H36" s="191"/>
      <c r="I36" s="191"/>
      <c r="J36" s="191"/>
      <c r="K36" s="191"/>
    </row>
    <row r="37" spans="2:11" ht="36.75" customHeight="1" x14ac:dyDescent="0.25">
      <c r="B37" s="191"/>
      <c r="C37" s="191"/>
      <c r="D37" s="191"/>
      <c r="E37" s="191"/>
      <c r="F37" s="191"/>
      <c r="G37" s="191"/>
      <c r="H37" s="191"/>
      <c r="I37" s="191"/>
      <c r="J37" s="191"/>
      <c r="K37" s="191"/>
    </row>
    <row r="38" spans="2:11" x14ac:dyDescent="0.25">
      <c r="B38" s="193"/>
      <c r="C38" s="193"/>
      <c r="D38" s="193"/>
      <c r="E38" s="193"/>
      <c r="F38" s="193"/>
      <c r="G38" s="193"/>
      <c r="H38" s="193"/>
      <c r="I38" s="193"/>
      <c r="J38" s="193"/>
    </row>
    <row r="39" spans="2:11" ht="15" customHeight="1" x14ac:dyDescent="0.25">
      <c r="B39" s="192"/>
      <c r="C39" s="192"/>
      <c r="D39" s="192"/>
      <c r="E39" s="192"/>
      <c r="F39" s="192"/>
      <c r="G39" s="192"/>
      <c r="H39" s="192"/>
      <c r="I39" s="192"/>
      <c r="J39" s="192"/>
      <c r="K39" s="192"/>
    </row>
    <row r="40" spans="2:11" x14ac:dyDescent="0.25">
      <c r="B40" s="192"/>
      <c r="C40" s="192"/>
      <c r="D40" s="192"/>
      <c r="E40" s="192"/>
      <c r="F40" s="192"/>
      <c r="G40" s="192"/>
      <c r="H40" s="192"/>
      <c r="I40" s="192"/>
      <c r="J40" s="192"/>
      <c r="K40" s="192"/>
    </row>
  </sheetData>
  <mergeCells count="28">
    <mergeCell ref="B20:F20"/>
    <mergeCell ref="B15:F15"/>
    <mergeCell ref="B33:K34"/>
    <mergeCell ref="B36:K37"/>
    <mergeCell ref="B39:K40"/>
    <mergeCell ref="B38:F38"/>
    <mergeCell ref="G38:J38"/>
    <mergeCell ref="B31:K31"/>
    <mergeCell ref="B25:F25"/>
    <mergeCell ref="B24:F24"/>
    <mergeCell ref="B27:F27"/>
    <mergeCell ref="B28:F28"/>
    <mergeCell ref="B2:K2"/>
    <mergeCell ref="B9:F9"/>
    <mergeCell ref="B21:F21"/>
    <mergeCell ref="B22:F22"/>
    <mergeCell ref="B23:F23"/>
    <mergeCell ref="B11:F11"/>
    <mergeCell ref="B12:F12"/>
    <mergeCell ref="B13:F13"/>
    <mergeCell ref="B5:J5"/>
    <mergeCell ref="B10:F10"/>
    <mergeCell ref="B6:D6"/>
    <mergeCell ref="B7:J7"/>
    <mergeCell ref="B14:F14"/>
    <mergeCell ref="B18:F18"/>
    <mergeCell ref="B16:F16"/>
    <mergeCell ref="B17:F17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40"/>
  <sheetViews>
    <sheetView zoomScale="120" zoomScaleNormal="120" workbookViewId="0"/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6.28515625" customWidth="1"/>
    <col min="6" max="6" width="47.7109375" customWidth="1"/>
    <col min="7" max="9" width="25.28515625" customWidth="1"/>
    <col min="10" max="11" width="15.7109375" customWidth="1"/>
    <col min="13" max="13" width="19" customWidth="1"/>
  </cols>
  <sheetData>
    <row r="1" spans="1:13" x14ac:dyDescent="0.25">
      <c r="A1" s="69"/>
      <c r="B1" s="69"/>
    </row>
    <row r="2" spans="1:13" ht="18" customHeight="1" x14ac:dyDescent="0.25">
      <c r="B2" s="2"/>
      <c r="C2" s="2"/>
      <c r="D2" s="2"/>
      <c r="E2" s="2"/>
      <c r="F2" s="2"/>
      <c r="G2" s="2"/>
      <c r="H2" s="2"/>
      <c r="I2" s="2"/>
      <c r="J2" s="2"/>
    </row>
    <row r="3" spans="1:13" ht="15.75" customHeight="1" x14ac:dyDescent="0.25">
      <c r="B3" s="172" t="s">
        <v>8</v>
      </c>
      <c r="C3" s="172"/>
      <c r="D3" s="172"/>
      <c r="E3" s="172"/>
      <c r="F3" s="172"/>
      <c r="G3" s="172"/>
      <c r="H3" s="172"/>
      <c r="I3" s="172"/>
      <c r="J3" s="172"/>
      <c r="K3" s="172"/>
    </row>
    <row r="4" spans="1:13" ht="18" x14ac:dyDescent="0.25">
      <c r="B4" s="2"/>
      <c r="C4" s="2"/>
      <c r="D4" s="2"/>
      <c r="E4" s="2"/>
      <c r="F4" s="2"/>
      <c r="G4" s="2"/>
      <c r="H4" s="2"/>
      <c r="I4" s="140"/>
      <c r="J4" s="3"/>
    </row>
    <row r="5" spans="1:13" ht="18" customHeight="1" x14ac:dyDescent="0.25">
      <c r="B5" s="172" t="s">
        <v>33</v>
      </c>
      <c r="C5" s="172"/>
      <c r="D5" s="172"/>
      <c r="E5" s="172"/>
      <c r="F5" s="172"/>
      <c r="G5" s="172"/>
      <c r="H5" s="172"/>
      <c r="I5" s="172"/>
      <c r="J5" s="172"/>
      <c r="K5" s="172"/>
    </row>
    <row r="6" spans="1:13" ht="18" x14ac:dyDescent="0.25">
      <c r="B6" s="2"/>
      <c r="C6" s="2"/>
      <c r="D6" s="2"/>
      <c r="E6" s="2"/>
      <c r="F6" s="2"/>
      <c r="G6" s="2"/>
      <c r="H6" s="2"/>
      <c r="I6" s="3"/>
      <c r="J6" s="3"/>
    </row>
    <row r="7" spans="1:13" ht="15.75" customHeight="1" x14ac:dyDescent="0.25">
      <c r="B7" s="172" t="s">
        <v>11</v>
      </c>
      <c r="C7" s="172"/>
      <c r="D7" s="172"/>
      <c r="E7" s="172"/>
      <c r="F7" s="172"/>
      <c r="G7" s="172"/>
      <c r="H7" s="172"/>
      <c r="I7" s="172"/>
      <c r="J7" s="172"/>
      <c r="K7" s="172"/>
    </row>
    <row r="8" spans="1:13" ht="18" x14ac:dyDescent="0.25">
      <c r="B8" s="2"/>
      <c r="C8" s="2"/>
      <c r="D8" s="2"/>
      <c r="E8" s="2"/>
      <c r="F8" s="2"/>
      <c r="G8" s="2"/>
      <c r="H8" s="2"/>
      <c r="I8" s="3"/>
      <c r="J8" s="3"/>
    </row>
    <row r="9" spans="1:13" ht="32.25" customHeight="1" x14ac:dyDescent="0.25">
      <c r="B9" s="196" t="s">
        <v>6</v>
      </c>
      <c r="C9" s="197"/>
      <c r="D9" s="197"/>
      <c r="E9" s="197"/>
      <c r="F9" s="198"/>
      <c r="G9" s="25" t="s">
        <v>219</v>
      </c>
      <c r="H9" s="25" t="s">
        <v>258</v>
      </c>
      <c r="I9" s="25" t="s">
        <v>259</v>
      </c>
      <c r="J9" s="25" t="s">
        <v>10</v>
      </c>
      <c r="K9" s="25" t="s">
        <v>22</v>
      </c>
    </row>
    <row r="10" spans="1:13" x14ac:dyDescent="0.25">
      <c r="A10" s="20"/>
      <c r="B10" s="199">
        <v>1</v>
      </c>
      <c r="C10" s="200"/>
      <c r="D10" s="200"/>
      <c r="E10" s="200"/>
      <c r="F10" s="201"/>
      <c r="G10" s="26">
        <v>2</v>
      </c>
      <c r="H10" s="26">
        <v>3</v>
      </c>
      <c r="I10" s="26">
        <v>5</v>
      </c>
      <c r="J10" s="26" t="s">
        <v>12</v>
      </c>
      <c r="K10" s="26" t="s">
        <v>187</v>
      </c>
    </row>
    <row r="11" spans="1:13" x14ac:dyDescent="0.25">
      <c r="A11" s="27"/>
      <c r="B11" s="49"/>
      <c r="C11" s="49"/>
      <c r="D11" s="49"/>
      <c r="E11" s="49"/>
      <c r="F11" s="49" t="s">
        <v>23</v>
      </c>
      <c r="G11" s="50">
        <f>G12+G39+G43</f>
        <v>5204877.99</v>
      </c>
      <c r="H11" s="61">
        <v>6115954.2400000002</v>
      </c>
      <c r="I11" s="50">
        <v>5861818.21</v>
      </c>
      <c r="J11" s="64">
        <f t="shared" ref="J11:J43" si="0">IFERROR(I11/G11*100,"")</f>
        <v>112.6216257376669</v>
      </c>
      <c r="K11" s="64">
        <f>I11/H11*100</f>
        <v>95.844703540489533</v>
      </c>
    </row>
    <row r="12" spans="1:13" ht="15.75" customHeight="1" x14ac:dyDescent="0.25">
      <c r="A12" s="27"/>
      <c r="B12" s="46">
        <v>6</v>
      </c>
      <c r="C12" s="46"/>
      <c r="D12" s="46"/>
      <c r="E12" s="46"/>
      <c r="F12" s="46" t="s">
        <v>2</v>
      </c>
      <c r="G12" s="60">
        <v>5204877.99</v>
      </c>
      <c r="H12" s="149">
        <v>6115954.2400000002</v>
      </c>
      <c r="I12" s="60">
        <v>5861818.21</v>
      </c>
      <c r="J12" s="133">
        <f t="shared" si="0"/>
        <v>112.6216257376669</v>
      </c>
      <c r="K12" s="133">
        <f t="shared" ref="K12:K13" si="1">I12/H12*100</f>
        <v>95.844703540489533</v>
      </c>
      <c r="M12" s="105"/>
    </row>
    <row r="13" spans="1:13" ht="25.5" x14ac:dyDescent="0.25">
      <c r="A13" s="27"/>
      <c r="B13" s="40"/>
      <c r="C13" s="41">
        <v>63</v>
      </c>
      <c r="D13" s="41"/>
      <c r="E13" s="41"/>
      <c r="F13" s="41" t="s">
        <v>14</v>
      </c>
      <c r="G13" s="59">
        <v>4429500.7</v>
      </c>
      <c r="H13" s="59">
        <v>3507826.96</v>
      </c>
      <c r="I13" s="59">
        <v>1774102.88</v>
      </c>
      <c r="J13" s="133">
        <f t="shared" si="0"/>
        <v>40.05198328561049</v>
      </c>
      <c r="K13" s="133">
        <f t="shared" si="1"/>
        <v>50.575552905836609</v>
      </c>
      <c r="M13" s="105"/>
    </row>
    <row r="14" spans="1:13" x14ac:dyDescent="0.25">
      <c r="A14" s="27"/>
      <c r="B14" s="36"/>
      <c r="C14" s="36"/>
      <c r="D14" s="36">
        <v>636</v>
      </c>
      <c r="E14" s="36"/>
      <c r="F14" s="36" t="s">
        <v>38</v>
      </c>
      <c r="G14" s="130">
        <v>1346956.17</v>
      </c>
      <c r="H14" s="54">
        <v>0</v>
      </c>
      <c r="I14" s="54">
        <v>1635247.71</v>
      </c>
      <c r="J14" s="133">
        <f t="shared" si="0"/>
        <v>121.40318641548672</v>
      </c>
      <c r="K14" s="133">
        <v>0</v>
      </c>
      <c r="M14" s="105"/>
    </row>
    <row r="15" spans="1:13" x14ac:dyDescent="0.25">
      <c r="A15" s="27"/>
      <c r="B15" s="5"/>
      <c r="C15" s="5"/>
      <c r="D15" s="5"/>
      <c r="E15" s="5">
        <v>6361</v>
      </c>
      <c r="F15" s="5" t="s">
        <v>39</v>
      </c>
      <c r="G15" s="121">
        <v>1817504.93</v>
      </c>
      <c r="H15" s="28">
        <v>0</v>
      </c>
      <c r="I15" s="28">
        <v>1422493.82</v>
      </c>
      <c r="J15" s="133">
        <f t="shared" si="0"/>
        <v>78.266297742587142</v>
      </c>
      <c r="K15" s="133">
        <v>0</v>
      </c>
    </row>
    <row r="16" spans="1:13" x14ac:dyDescent="0.25">
      <c r="A16" s="27"/>
      <c r="B16" s="5"/>
      <c r="C16" s="5"/>
      <c r="D16" s="5"/>
      <c r="E16" s="5">
        <v>6362</v>
      </c>
      <c r="F16" s="5" t="s">
        <v>74</v>
      </c>
      <c r="G16" s="121">
        <v>44011.78</v>
      </c>
      <c r="H16" s="28">
        <v>0</v>
      </c>
      <c r="I16" s="28">
        <v>212753.89</v>
      </c>
      <c r="J16" s="133">
        <f t="shared" si="0"/>
        <v>483.4021482430386</v>
      </c>
      <c r="K16" s="133">
        <v>0</v>
      </c>
    </row>
    <row r="17" spans="1:11" s="113" customFormat="1" x14ac:dyDescent="0.25">
      <c r="A17" s="120"/>
      <c r="B17" s="114"/>
      <c r="C17" s="114"/>
      <c r="D17" s="114">
        <v>638</v>
      </c>
      <c r="E17" s="114"/>
      <c r="F17" s="114" t="s">
        <v>224</v>
      </c>
      <c r="G17" s="121">
        <v>3043030.01</v>
      </c>
      <c r="H17" s="121">
        <v>0</v>
      </c>
      <c r="I17" s="121">
        <v>84061.6</v>
      </c>
      <c r="J17" s="133">
        <f t="shared" si="0"/>
        <v>2.7624308575254575</v>
      </c>
      <c r="K17" s="133">
        <v>0</v>
      </c>
    </row>
    <row r="18" spans="1:11" s="113" customFormat="1" x14ac:dyDescent="0.25">
      <c r="A18" s="120"/>
      <c r="B18" s="114"/>
      <c r="C18" s="114"/>
      <c r="D18" s="114"/>
      <c r="E18" s="114">
        <v>6381</v>
      </c>
      <c r="F18" s="114" t="s">
        <v>225</v>
      </c>
      <c r="G18" s="121">
        <v>1380287.6</v>
      </c>
      <c r="H18" s="121">
        <v>0</v>
      </c>
      <c r="I18" s="121">
        <v>84061.6</v>
      </c>
      <c r="J18" s="133">
        <f t="shared" si="0"/>
        <v>6.0901510670674721</v>
      </c>
      <c r="K18" s="133">
        <v>0</v>
      </c>
    </row>
    <row r="19" spans="1:11" s="113" customFormat="1" x14ac:dyDescent="0.25">
      <c r="A19" s="120"/>
      <c r="B19" s="114"/>
      <c r="C19" s="114"/>
      <c r="D19" s="114"/>
      <c r="E19" s="114">
        <v>6382</v>
      </c>
      <c r="F19" s="114" t="s">
        <v>226</v>
      </c>
      <c r="G19" s="121">
        <v>1662742.41</v>
      </c>
      <c r="H19" s="121">
        <v>0</v>
      </c>
      <c r="I19" s="121">
        <v>0</v>
      </c>
      <c r="J19" s="133">
        <f t="shared" si="0"/>
        <v>0</v>
      </c>
      <c r="K19" s="133">
        <v>0</v>
      </c>
    </row>
    <row r="20" spans="1:11" s="113" customFormat="1" x14ac:dyDescent="0.25">
      <c r="A20" s="120"/>
      <c r="B20" s="114"/>
      <c r="C20" s="114"/>
      <c r="D20" s="114">
        <v>639</v>
      </c>
      <c r="E20" s="114"/>
      <c r="F20" s="114" t="s">
        <v>227</v>
      </c>
      <c r="G20" s="121">
        <v>39514.519999999997</v>
      </c>
      <c r="H20" s="121">
        <v>0</v>
      </c>
      <c r="I20" s="121">
        <v>54793.57</v>
      </c>
      <c r="J20" s="133">
        <f t="shared" si="0"/>
        <v>138.66692547448383</v>
      </c>
      <c r="K20" s="133">
        <v>0</v>
      </c>
    </row>
    <row r="21" spans="1:11" s="113" customFormat="1" x14ac:dyDescent="0.25">
      <c r="A21" s="120"/>
      <c r="B21" s="114"/>
      <c r="C21" s="114"/>
      <c r="D21" s="114"/>
      <c r="E21" s="114">
        <v>6393</v>
      </c>
      <c r="F21" s="114" t="s">
        <v>228</v>
      </c>
      <c r="G21" s="121">
        <v>39514.519999999997</v>
      </c>
      <c r="H21" s="121">
        <v>0</v>
      </c>
      <c r="I21" s="121">
        <v>46574.54</v>
      </c>
      <c r="J21" s="133">
        <f t="shared" si="0"/>
        <v>117.86690057224536</v>
      </c>
      <c r="K21" s="133">
        <v>0</v>
      </c>
    </row>
    <row r="22" spans="1:11" s="113" customFormat="1" x14ac:dyDescent="0.25">
      <c r="A22" s="120"/>
      <c r="B22" s="114"/>
      <c r="C22" s="114"/>
      <c r="D22" s="114"/>
      <c r="E22" s="114">
        <v>6391</v>
      </c>
      <c r="F22" s="114" t="s">
        <v>227</v>
      </c>
      <c r="G22" s="121"/>
      <c r="H22" s="121">
        <v>0</v>
      </c>
      <c r="I22" s="121">
        <v>8219.0300000000007</v>
      </c>
      <c r="J22" s="133">
        <v>0</v>
      </c>
      <c r="K22" s="133">
        <v>0</v>
      </c>
    </row>
    <row r="23" spans="1:11" x14ac:dyDescent="0.25">
      <c r="A23" s="27"/>
      <c r="B23" s="42"/>
      <c r="C23" s="42">
        <v>64</v>
      </c>
      <c r="D23" s="42"/>
      <c r="E23" s="42"/>
      <c r="F23" s="42"/>
      <c r="G23" s="59">
        <v>2.69</v>
      </c>
      <c r="H23" s="59">
        <v>10</v>
      </c>
      <c r="I23" s="59">
        <v>2.4900000000000002</v>
      </c>
      <c r="J23" s="133">
        <f t="shared" si="0"/>
        <v>92.565055762081798</v>
      </c>
      <c r="K23" s="133">
        <f t="shared" ref="K23:K35" si="2">I23/H23*100</f>
        <v>24.900000000000002</v>
      </c>
    </row>
    <row r="24" spans="1:11" x14ac:dyDescent="0.25">
      <c r="A24" s="27"/>
      <c r="B24" s="36"/>
      <c r="C24" s="36"/>
      <c r="D24" s="36">
        <v>641</v>
      </c>
      <c r="E24" s="36"/>
      <c r="F24" s="36"/>
      <c r="G24" s="158">
        <v>2.69</v>
      </c>
      <c r="H24" s="54">
        <v>10</v>
      </c>
      <c r="I24" s="158">
        <v>2.4900000000000002</v>
      </c>
      <c r="J24" s="133">
        <f t="shared" si="0"/>
        <v>92.565055762081798</v>
      </c>
      <c r="K24" s="133">
        <f t="shared" si="2"/>
        <v>24.900000000000002</v>
      </c>
    </row>
    <row r="25" spans="1:11" x14ac:dyDescent="0.25">
      <c r="A25" s="27"/>
      <c r="B25" s="5"/>
      <c r="C25" s="5"/>
      <c r="D25" s="5"/>
      <c r="E25" s="5">
        <v>6413</v>
      </c>
      <c r="F25" s="5"/>
      <c r="G25" s="58">
        <v>2.69</v>
      </c>
      <c r="H25" s="28">
        <v>10</v>
      </c>
      <c r="I25" s="58">
        <v>2.4900000000000002</v>
      </c>
      <c r="J25" s="133">
        <f t="shared" si="0"/>
        <v>92.565055762081798</v>
      </c>
      <c r="K25" s="133">
        <f t="shared" si="2"/>
        <v>24.900000000000002</v>
      </c>
    </row>
    <row r="26" spans="1:11" x14ac:dyDescent="0.25">
      <c r="A26" s="27"/>
      <c r="B26" s="42"/>
      <c r="C26" s="42">
        <v>65</v>
      </c>
      <c r="D26" s="42"/>
      <c r="E26" s="42"/>
      <c r="F26" s="42"/>
      <c r="G26" s="56">
        <v>8211</v>
      </c>
      <c r="H26" s="59">
        <v>19000</v>
      </c>
      <c r="I26" s="56">
        <v>5871.5</v>
      </c>
      <c r="J26" s="133">
        <f t="shared" si="0"/>
        <v>71.507733528193882</v>
      </c>
      <c r="K26" s="133">
        <f t="shared" si="2"/>
        <v>30.902631578947371</v>
      </c>
    </row>
    <row r="27" spans="1:11" x14ac:dyDescent="0.25">
      <c r="A27" s="27"/>
      <c r="B27" s="36"/>
      <c r="C27" s="36"/>
      <c r="D27" s="36">
        <v>652</v>
      </c>
      <c r="E27" s="36"/>
      <c r="F27" s="36"/>
      <c r="G27" s="138">
        <v>8211</v>
      </c>
      <c r="H27" s="52">
        <v>19000</v>
      </c>
      <c r="I27" s="103">
        <v>5871.5</v>
      </c>
      <c r="J27" s="133">
        <f t="shared" si="0"/>
        <v>71.507733528193882</v>
      </c>
      <c r="K27" s="133">
        <f t="shared" si="2"/>
        <v>30.902631578947371</v>
      </c>
    </row>
    <row r="28" spans="1:11" x14ac:dyDescent="0.25">
      <c r="A28" s="27"/>
      <c r="B28" s="5"/>
      <c r="C28" s="5"/>
      <c r="D28" s="5"/>
      <c r="E28" s="5">
        <v>6526</v>
      </c>
      <c r="F28" s="5"/>
      <c r="G28" s="138">
        <v>8211</v>
      </c>
      <c r="H28" s="52">
        <v>19000</v>
      </c>
      <c r="I28" s="103">
        <v>5871.5</v>
      </c>
      <c r="J28" s="133">
        <f t="shared" si="0"/>
        <v>71.507733528193882</v>
      </c>
      <c r="K28" s="133">
        <f t="shared" si="2"/>
        <v>30.902631578947371</v>
      </c>
    </row>
    <row r="29" spans="1:11" ht="25.5" x14ac:dyDescent="0.25">
      <c r="A29" s="27"/>
      <c r="B29" s="42"/>
      <c r="C29" s="42">
        <v>66</v>
      </c>
      <c r="D29" s="43"/>
      <c r="E29" s="43"/>
      <c r="F29" s="41" t="s">
        <v>15</v>
      </c>
      <c r="G29" s="56">
        <v>28678.91</v>
      </c>
      <c r="H29" s="59">
        <v>843595.17</v>
      </c>
      <c r="I29" s="56">
        <v>115960.71</v>
      </c>
      <c r="J29" s="133">
        <f t="shared" si="0"/>
        <v>404.3414132545484</v>
      </c>
      <c r="K29" s="133">
        <f t="shared" si="2"/>
        <v>13.746013979667524</v>
      </c>
    </row>
    <row r="30" spans="1:11" s="113" customFormat="1" x14ac:dyDescent="0.25">
      <c r="A30" s="120"/>
      <c r="B30" s="124"/>
      <c r="C30" s="125"/>
      <c r="D30" s="126">
        <v>661</v>
      </c>
      <c r="E30" s="126"/>
      <c r="F30" s="127" t="s">
        <v>229</v>
      </c>
      <c r="G30" s="131">
        <v>28678.91</v>
      </c>
      <c r="H30" s="130">
        <v>0</v>
      </c>
      <c r="I30" s="131">
        <v>115960.71</v>
      </c>
      <c r="J30" s="133">
        <f t="shared" si="0"/>
        <v>404.3414132545484</v>
      </c>
      <c r="K30" s="133">
        <v>0</v>
      </c>
    </row>
    <row r="31" spans="1:11" s="113" customFormat="1" x14ac:dyDescent="0.25">
      <c r="A31" s="120"/>
      <c r="B31" s="124"/>
      <c r="C31" s="125"/>
      <c r="D31" s="126"/>
      <c r="E31" s="126">
        <v>6614</v>
      </c>
      <c r="F31" s="127" t="s">
        <v>264</v>
      </c>
      <c r="G31" s="131">
        <v>28678.91</v>
      </c>
      <c r="H31" s="130">
        <v>0</v>
      </c>
      <c r="I31" s="131">
        <v>80459.72</v>
      </c>
      <c r="J31" s="133">
        <f t="shared" si="0"/>
        <v>280.55361936698432</v>
      </c>
      <c r="K31" s="133">
        <v>0</v>
      </c>
    </row>
    <row r="32" spans="1:11" s="113" customFormat="1" x14ac:dyDescent="0.25">
      <c r="A32" s="120"/>
      <c r="B32" s="124"/>
      <c r="C32" s="125"/>
      <c r="D32" s="126"/>
      <c r="E32" s="126">
        <v>6615</v>
      </c>
      <c r="F32" s="127" t="s">
        <v>242</v>
      </c>
      <c r="G32" s="131"/>
      <c r="H32" s="130"/>
      <c r="I32" s="131">
        <v>33960.99</v>
      </c>
      <c r="J32" s="133"/>
      <c r="K32" s="133">
        <v>0</v>
      </c>
    </row>
    <row r="33" spans="1:11" x14ac:dyDescent="0.25">
      <c r="A33" s="27"/>
      <c r="B33" s="5"/>
      <c r="C33" s="16"/>
      <c r="D33" s="6"/>
      <c r="E33" s="6">
        <v>6631</v>
      </c>
      <c r="F33" s="7" t="s">
        <v>40</v>
      </c>
      <c r="G33" s="122">
        <v>0</v>
      </c>
      <c r="H33" s="28">
        <v>0</v>
      </c>
      <c r="I33" s="29">
        <v>1540</v>
      </c>
      <c r="J33" s="133">
        <v>0</v>
      </c>
      <c r="K33" s="133">
        <v>0</v>
      </c>
    </row>
    <row r="34" spans="1:11" x14ac:dyDescent="0.25">
      <c r="A34" s="27"/>
      <c r="B34" s="5"/>
      <c r="C34" s="5"/>
      <c r="D34" s="6"/>
      <c r="E34" s="6"/>
      <c r="F34" s="7"/>
      <c r="G34" s="122"/>
      <c r="H34" s="28"/>
      <c r="I34" s="29"/>
      <c r="J34" s="133" t="str">
        <f t="shared" si="0"/>
        <v/>
      </c>
      <c r="K34" s="133"/>
    </row>
    <row r="35" spans="1:11" x14ac:dyDescent="0.25">
      <c r="A35" s="27"/>
      <c r="B35" s="44"/>
      <c r="C35" s="42">
        <v>67</v>
      </c>
      <c r="D35" s="43"/>
      <c r="E35" s="43"/>
      <c r="F35" s="41" t="s">
        <v>41</v>
      </c>
      <c r="G35" s="56">
        <v>738484.69</v>
      </c>
      <c r="H35" s="59">
        <v>1745522.11</v>
      </c>
      <c r="I35" s="56">
        <v>3965880.63</v>
      </c>
      <c r="J35" s="133">
        <f t="shared" si="0"/>
        <v>537.02949887830437</v>
      </c>
      <c r="K35" s="133">
        <f t="shared" si="2"/>
        <v>227.20311632145408</v>
      </c>
    </row>
    <row r="36" spans="1:11" x14ac:dyDescent="0.25">
      <c r="A36" s="27"/>
      <c r="B36" s="36"/>
      <c r="C36" s="36"/>
      <c r="D36" s="38">
        <v>671</v>
      </c>
      <c r="E36" s="38"/>
      <c r="F36" s="57" t="s">
        <v>41</v>
      </c>
      <c r="G36" s="138">
        <v>738484.69</v>
      </c>
      <c r="H36" s="52">
        <v>0</v>
      </c>
      <c r="I36" s="138">
        <v>3965880.63</v>
      </c>
      <c r="J36" s="133">
        <f t="shared" si="0"/>
        <v>537.02949887830437</v>
      </c>
      <c r="K36" s="133">
        <v>0</v>
      </c>
    </row>
    <row r="37" spans="1:11" x14ac:dyDescent="0.25">
      <c r="B37" s="5"/>
      <c r="C37" s="5"/>
      <c r="D37" s="5"/>
      <c r="E37" s="5">
        <v>6711</v>
      </c>
      <c r="F37" s="21" t="s">
        <v>42</v>
      </c>
      <c r="G37" s="138">
        <v>738484.69</v>
      </c>
      <c r="H37" s="52">
        <v>0</v>
      </c>
      <c r="I37" s="138">
        <v>738484.69</v>
      </c>
      <c r="J37" s="133">
        <f t="shared" si="0"/>
        <v>100</v>
      </c>
      <c r="K37" s="133">
        <v>0</v>
      </c>
    </row>
    <row r="38" spans="1:11" s="113" customFormat="1" x14ac:dyDescent="0.25">
      <c r="B38" s="114"/>
      <c r="C38" s="114"/>
      <c r="D38" s="114"/>
      <c r="E38" s="114">
        <v>6712</v>
      </c>
      <c r="F38" s="21" t="s">
        <v>42</v>
      </c>
      <c r="G38" s="138"/>
      <c r="H38" s="52"/>
      <c r="I38" s="138">
        <v>2298291.85</v>
      </c>
      <c r="J38" s="133">
        <v>0</v>
      </c>
      <c r="K38" s="133">
        <v>0</v>
      </c>
    </row>
    <row r="39" spans="1:11" x14ac:dyDescent="0.25">
      <c r="B39" s="16">
        <v>7</v>
      </c>
      <c r="C39" s="5"/>
      <c r="D39" s="5"/>
      <c r="E39" s="5"/>
      <c r="F39" s="21" t="s">
        <v>189</v>
      </c>
      <c r="G39" s="139">
        <v>0</v>
      </c>
      <c r="H39" s="28">
        <v>0</v>
      </c>
      <c r="I39" s="104">
        <v>0</v>
      </c>
      <c r="J39" s="133">
        <v>0</v>
      </c>
      <c r="K39" s="133">
        <v>0</v>
      </c>
    </row>
    <row r="40" spans="1:11" x14ac:dyDescent="0.25">
      <c r="B40" s="5"/>
      <c r="C40" s="5"/>
      <c r="D40" s="5">
        <v>721</v>
      </c>
      <c r="E40" s="5"/>
      <c r="F40" s="21" t="s">
        <v>190</v>
      </c>
      <c r="G40" s="122">
        <v>0</v>
      </c>
      <c r="H40" s="28">
        <v>0</v>
      </c>
      <c r="I40" s="29">
        <v>0</v>
      </c>
      <c r="J40" s="133">
        <v>0</v>
      </c>
      <c r="K40" s="133">
        <v>0</v>
      </c>
    </row>
    <row r="41" spans="1:11" x14ac:dyDescent="0.25">
      <c r="B41" s="5"/>
      <c r="C41" s="5"/>
      <c r="D41" s="5"/>
      <c r="E41" s="5">
        <v>7211</v>
      </c>
      <c r="F41" s="21" t="s">
        <v>191</v>
      </c>
      <c r="G41" s="122">
        <v>0</v>
      </c>
      <c r="H41" s="28">
        <v>0</v>
      </c>
      <c r="I41" s="29">
        <v>0</v>
      </c>
      <c r="J41" s="133">
        <v>0</v>
      </c>
      <c r="K41" s="133">
        <v>0</v>
      </c>
    </row>
    <row r="42" spans="1:11" x14ac:dyDescent="0.25">
      <c r="B42" s="16">
        <v>8</v>
      </c>
      <c r="C42" s="5"/>
      <c r="D42" s="5"/>
      <c r="E42" s="5"/>
      <c r="F42" s="21" t="s">
        <v>192</v>
      </c>
      <c r="G42" s="139">
        <v>0</v>
      </c>
      <c r="H42" s="68">
        <v>0</v>
      </c>
      <c r="I42" s="104">
        <v>0</v>
      </c>
      <c r="J42" s="133" t="str">
        <f t="shared" si="0"/>
        <v/>
      </c>
      <c r="K42" s="133"/>
    </row>
    <row r="43" spans="1:11" x14ac:dyDescent="0.25">
      <c r="B43" s="5"/>
      <c r="C43" s="5">
        <v>84</v>
      </c>
      <c r="D43" s="5"/>
      <c r="E43" s="5"/>
      <c r="F43" s="21" t="s">
        <v>193</v>
      </c>
      <c r="G43" s="122">
        <v>0</v>
      </c>
      <c r="H43" s="28">
        <v>0</v>
      </c>
      <c r="I43" s="29">
        <v>0</v>
      </c>
      <c r="J43" s="133" t="str">
        <f t="shared" si="0"/>
        <v/>
      </c>
      <c r="K43" s="133"/>
    </row>
    <row r="44" spans="1:11" ht="15.75" customHeight="1" x14ac:dyDescent="0.25"/>
    <row r="45" spans="1:11" ht="15.75" customHeight="1" x14ac:dyDescent="0.25">
      <c r="B45" s="2"/>
      <c r="C45" s="2"/>
      <c r="D45" s="2"/>
      <c r="E45" s="2"/>
      <c r="F45" s="2"/>
      <c r="G45" s="2"/>
      <c r="H45" s="2"/>
      <c r="I45" s="3"/>
      <c r="J45" s="3"/>
      <c r="K45" s="3"/>
    </row>
    <row r="46" spans="1:11" ht="33" customHeight="1" x14ac:dyDescent="0.25">
      <c r="B46" s="196" t="s">
        <v>6</v>
      </c>
      <c r="C46" s="197"/>
      <c r="D46" s="197"/>
      <c r="E46" s="197"/>
      <c r="F46" s="198"/>
      <c r="G46" s="25" t="s">
        <v>218</v>
      </c>
      <c r="H46" s="25" t="s">
        <v>220</v>
      </c>
      <c r="I46" s="25" t="s">
        <v>219</v>
      </c>
      <c r="J46" s="25" t="s">
        <v>10</v>
      </c>
      <c r="K46" s="25" t="s">
        <v>22</v>
      </c>
    </row>
    <row r="47" spans="1:11" x14ac:dyDescent="0.25">
      <c r="A47" s="20"/>
      <c r="B47" s="199">
        <v>1</v>
      </c>
      <c r="C47" s="200"/>
      <c r="D47" s="200"/>
      <c r="E47" s="200"/>
      <c r="F47" s="201"/>
      <c r="G47" s="26">
        <v>2</v>
      </c>
      <c r="H47" s="26">
        <v>3</v>
      </c>
      <c r="I47" s="26">
        <v>5</v>
      </c>
      <c r="J47" s="26" t="s">
        <v>12</v>
      </c>
      <c r="K47" s="26" t="s">
        <v>13</v>
      </c>
    </row>
    <row r="48" spans="1:11" x14ac:dyDescent="0.25">
      <c r="A48" s="27"/>
      <c r="B48" s="49"/>
      <c r="C48" s="49"/>
      <c r="D48" s="49"/>
      <c r="E48" s="49"/>
      <c r="F48" s="49" t="s">
        <v>20</v>
      </c>
      <c r="G48" s="50">
        <v>4292668.6900000004</v>
      </c>
      <c r="H48" s="61">
        <v>4879489.91</v>
      </c>
      <c r="I48" s="50">
        <v>3824262.43</v>
      </c>
      <c r="J48" s="64">
        <f>I48/G48*100</f>
        <v>89.088227072096728</v>
      </c>
      <c r="K48" s="64">
        <f>I48/H48*100</f>
        <v>78.374225596052099</v>
      </c>
    </row>
    <row r="49" spans="1:11" x14ac:dyDescent="0.25">
      <c r="A49" s="27"/>
      <c r="B49" s="46">
        <v>3</v>
      </c>
      <c r="C49" s="46"/>
      <c r="D49" s="46"/>
      <c r="E49" s="46"/>
      <c r="F49" s="46" t="s">
        <v>3</v>
      </c>
      <c r="G49" s="51">
        <v>2055723.57</v>
      </c>
      <c r="H49" s="60">
        <v>3753993.05</v>
      </c>
      <c r="I49" s="51">
        <v>2696740.3</v>
      </c>
      <c r="J49" s="133">
        <f t="shared" ref="J49:J108" si="3">I49/G49*100</f>
        <v>131.18204895612496</v>
      </c>
      <c r="K49" s="133">
        <f t="shared" ref="K49:K54" si="4">I49/H49*100</f>
        <v>71.836582116208234</v>
      </c>
    </row>
    <row r="50" spans="1:11" x14ac:dyDescent="0.25">
      <c r="A50" s="27"/>
      <c r="B50" s="40"/>
      <c r="C50" s="40">
        <v>31</v>
      </c>
      <c r="D50" s="41"/>
      <c r="E50" s="41"/>
      <c r="F50" s="41" t="s">
        <v>4</v>
      </c>
      <c r="G50" s="56">
        <v>1305045.42</v>
      </c>
      <c r="H50" s="159">
        <v>2830121.24</v>
      </c>
      <c r="I50" s="56">
        <v>1923378.56</v>
      </c>
      <c r="J50" s="133">
        <f t="shared" si="3"/>
        <v>147.3802007596027</v>
      </c>
      <c r="K50" s="133">
        <f t="shared" si="4"/>
        <v>67.960995197506094</v>
      </c>
    </row>
    <row r="51" spans="1:11" x14ac:dyDescent="0.25">
      <c r="A51" s="62"/>
      <c r="B51" s="36"/>
      <c r="C51" s="36"/>
      <c r="D51" s="36">
        <v>311</v>
      </c>
      <c r="E51" s="36"/>
      <c r="F51" s="36" t="s">
        <v>16</v>
      </c>
      <c r="G51" s="53">
        <v>1077402.55</v>
      </c>
      <c r="H51" s="129">
        <v>1513247.08</v>
      </c>
      <c r="I51" s="53">
        <v>1598738.15</v>
      </c>
      <c r="J51" s="133">
        <f t="shared" si="3"/>
        <v>148.38819065353056</v>
      </c>
      <c r="K51" s="133">
        <f t="shared" si="4"/>
        <v>105.64951164485312</v>
      </c>
    </row>
    <row r="52" spans="1:11" x14ac:dyDescent="0.25">
      <c r="A52" s="27"/>
      <c r="B52" s="5"/>
      <c r="C52" s="5"/>
      <c r="D52" s="5"/>
      <c r="E52" s="5">
        <v>3111</v>
      </c>
      <c r="F52" s="5" t="s">
        <v>17</v>
      </c>
      <c r="G52" s="122">
        <v>1077402.55</v>
      </c>
      <c r="H52" s="121">
        <v>1513247.08</v>
      </c>
      <c r="I52" s="29">
        <v>1598738.15</v>
      </c>
      <c r="J52" s="133">
        <f t="shared" si="3"/>
        <v>148.38819065353056</v>
      </c>
      <c r="K52" s="133">
        <f t="shared" si="4"/>
        <v>105.64951164485312</v>
      </c>
    </row>
    <row r="53" spans="1:11" s="113" customFormat="1" x14ac:dyDescent="0.25">
      <c r="A53" s="120"/>
      <c r="B53" s="114"/>
      <c r="C53" s="114"/>
      <c r="D53" s="114"/>
      <c r="E53" s="114">
        <v>3112</v>
      </c>
      <c r="F53" s="114" t="s">
        <v>243</v>
      </c>
      <c r="G53" s="122">
        <v>0</v>
      </c>
      <c r="H53" s="121">
        <v>0</v>
      </c>
      <c r="I53" s="122">
        <v>0</v>
      </c>
      <c r="J53" s="133">
        <v>0</v>
      </c>
      <c r="K53" s="133">
        <v>0</v>
      </c>
    </row>
    <row r="54" spans="1:11" x14ac:dyDescent="0.25">
      <c r="A54" s="27"/>
      <c r="B54" s="36"/>
      <c r="C54" s="36"/>
      <c r="D54" s="36">
        <v>312</v>
      </c>
      <c r="E54" s="36"/>
      <c r="F54" s="36"/>
      <c r="G54" s="131">
        <v>49877.35</v>
      </c>
      <c r="H54" s="130">
        <v>100000</v>
      </c>
      <c r="I54" s="55">
        <v>60848.29</v>
      </c>
      <c r="J54" s="133">
        <f t="shared" si="3"/>
        <v>121.99583578518104</v>
      </c>
      <c r="K54" s="133">
        <f t="shared" si="4"/>
        <v>60.848290000000006</v>
      </c>
    </row>
    <row r="55" spans="1:11" x14ac:dyDescent="0.25">
      <c r="A55" s="27"/>
      <c r="B55" s="5"/>
      <c r="C55" s="5"/>
      <c r="D55" s="5"/>
      <c r="E55" s="5">
        <v>3121</v>
      </c>
      <c r="F55" s="5" t="s">
        <v>43</v>
      </c>
      <c r="G55" s="122">
        <v>49877.35</v>
      </c>
      <c r="H55" s="121">
        <v>0</v>
      </c>
      <c r="I55" s="29">
        <v>60848.29</v>
      </c>
      <c r="J55" s="133">
        <f t="shared" si="3"/>
        <v>121.99583578518104</v>
      </c>
      <c r="K55" s="133">
        <v>0</v>
      </c>
    </row>
    <row r="56" spans="1:11" x14ac:dyDescent="0.25">
      <c r="A56" s="27"/>
      <c r="B56" s="36"/>
      <c r="C56" s="36"/>
      <c r="D56" s="36">
        <v>313</v>
      </c>
      <c r="E56" s="36"/>
      <c r="F56" s="36" t="s">
        <v>44</v>
      </c>
      <c r="G56" s="131">
        <v>177765.52</v>
      </c>
      <c r="H56" s="130">
        <v>400000</v>
      </c>
      <c r="I56" s="55">
        <v>263792.12</v>
      </c>
      <c r="J56" s="133">
        <f t="shared" si="3"/>
        <v>148.39329921798108</v>
      </c>
      <c r="K56" s="133">
        <f t="shared" ref="K56:K102" si="5">I56/H56*100</f>
        <v>65.948030000000003</v>
      </c>
    </row>
    <row r="57" spans="1:11" x14ac:dyDescent="0.25">
      <c r="A57" s="27"/>
      <c r="B57" s="5"/>
      <c r="C57" s="5"/>
      <c r="D57" s="5"/>
      <c r="E57" s="5">
        <v>3132</v>
      </c>
      <c r="F57" s="5" t="s">
        <v>45</v>
      </c>
      <c r="G57" s="122">
        <v>177765.52</v>
      </c>
      <c r="H57" s="121">
        <v>0</v>
      </c>
      <c r="I57" s="29">
        <v>263792.12</v>
      </c>
      <c r="J57" s="133">
        <f t="shared" si="3"/>
        <v>148.39329921798108</v>
      </c>
      <c r="K57" s="133">
        <v>0</v>
      </c>
    </row>
    <row r="58" spans="1:11" x14ac:dyDescent="0.25">
      <c r="A58" s="27"/>
      <c r="B58" s="42"/>
      <c r="C58" s="44">
        <v>32</v>
      </c>
      <c r="D58" s="43"/>
      <c r="E58" s="43"/>
      <c r="F58" s="42" t="s">
        <v>9</v>
      </c>
      <c r="G58" s="56">
        <v>463482.34</v>
      </c>
      <c r="H58" s="140">
        <v>762565.22</v>
      </c>
      <c r="I58" s="56">
        <v>663951.74</v>
      </c>
      <c r="J58" s="133">
        <f t="shared" si="3"/>
        <v>143.25286698086489</v>
      </c>
      <c r="K58" s="133">
        <f t="shared" si="5"/>
        <v>87.068190705052089</v>
      </c>
    </row>
    <row r="59" spans="1:11" x14ac:dyDescent="0.25">
      <c r="A59" s="27"/>
      <c r="B59" s="36"/>
      <c r="C59" s="36"/>
      <c r="D59" s="36">
        <v>321</v>
      </c>
      <c r="E59" s="36"/>
      <c r="F59" s="36" t="s">
        <v>18</v>
      </c>
      <c r="G59" s="131">
        <v>99888.1</v>
      </c>
      <c r="H59" s="130">
        <v>0</v>
      </c>
      <c r="I59" s="55">
        <v>100477.53</v>
      </c>
      <c r="J59" s="133">
        <f t="shared" si="3"/>
        <v>100.59009031105808</v>
      </c>
      <c r="K59" s="133">
        <v>0</v>
      </c>
    </row>
    <row r="60" spans="1:11" x14ac:dyDescent="0.25">
      <c r="A60" s="27"/>
      <c r="B60" s="5"/>
      <c r="C60" s="16"/>
      <c r="D60" s="5"/>
      <c r="E60" s="5">
        <v>3211</v>
      </c>
      <c r="F60" s="21" t="s">
        <v>19</v>
      </c>
      <c r="G60" s="122">
        <v>66676.820000000007</v>
      </c>
      <c r="H60" s="130">
        <v>0</v>
      </c>
      <c r="I60" s="29">
        <v>63044.53</v>
      </c>
      <c r="J60" s="133">
        <f t="shared" si="3"/>
        <v>94.552394670291704</v>
      </c>
      <c r="K60" s="133">
        <v>0</v>
      </c>
    </row>
    <row r="61" spans="1:11" x14ac:dyDescent="0.25">
      <c r="A61" s="27"/>
      <c r="B61" s="5"/>
      <c r="C61" s="16"/>
      <c r="D61" s="6"/>
      <c r="E61" s="6">
        <v>3212</v>
      </c>
      <c r="F61" s="6" t="s">
        <v>47</v>
      </c>
      <c r="G61" s="122">
        <v>32537.23</v>
      </c>
      <c r="H61" s="130">
        <v>0</v>
      </c>
      <c r="I61" s="29">
        <v>36773</v>
      </c>
      <c r="J61" s="133">
        <f t="shared" si="3"/>
        <v>113.01822558343166</v>
      </c>
      <c r="K61" s="133">
        <v>0</v>
      </c>
    </row>
    <row r="62" spans="1:11" x14ac:dyDescent="0.25">
      <c r="A62" s="27"/>
      <c r="B62" s="5"/>
      <c r="C62" s="16"/>
      <c r="D62" s="6"/>
      <c r="E62" s="6">
        <v>3213</v>
      </c>
      <c r="F62" s="6" t="s">
        <v>48</v>
      </c>
      <c r="G62" s="122">
        <v>674.05</v>
      </c>
      <c r="H62" s="130">
        <v>0</v>
      </c>
      <c r="I62" s="29">
        <v>660</v>
      </c>
      <c r="J62" s="133">
        <f t="shared" si="3"/>
        <v>97.915584897262818</v>
      </c>
      <c r="K62" s="133">
        <v>0</v>
      </c>
    </row>
    <row r="63" spans="1:11" x14ac:dyDescent="0.25">
      <c r="A63" s="27"/>
      <c r="B63" s="5"/>
      <c r="C63" s="16"/>
      <c r="D63" s="6"/>
      <c r="E63" s="6">
        <v>3214</v>
      </c>
      <c r="F63" s="6" t="s">
        <v>49</v>
      </c>
      <c r="G63" s="122">
        <v>0</v>
      </c>
      <c r="H63" s="121"/>
      <c r="I63" s="29">
        <v>0</v>
      </c>
      <c r="J63" s="133"/>
      <c r="K63" s="133">
        <v>0</v>
      </c>
    </row>
    <row r="64" spans="1:11" x14ac:dyDescent="0.25">
      <c r="A64" s="27"/>
      <c r="B64" s="36"/>
      <c r="C64" s="37"/>
      <c r="D64" s="38">
        <v>322</v>
      </c>
      <c r="E64" s="38"/>
      <c r="F64" s="38" t="s">
        <v>86</v>
      </c>
      <c r="G64" s="132">
        <v>62185.7</v>
      </c>
      <c r="H64" s="130">
        <v>0</v>
      </c>
      <c r="I64" s="132">
        <v>179472.4</v>
      </c>
      <c r="J64" s="133">
        <f t="shared" si="3"/>
        <v>288.60718782614009</v>
      </c>
      <c r="K64" s="133"/>
    </row>
    <row r="65" spans="1:11" x14ac:dyDescent="0.25">
      <c r="A65" s="27"/>
      <c r="B65" s="5"/>
      <c r="C65" s="16"/>
      <c r="D65" s="6"/>
      <c r="E65" s="6">
        <v>3221</v>
      </c>
      <c r="F65" s="6" t="s">
        <v>50</v>
      </c>
      <c r="G65" s="122">
        <v>8222.84</v>
      </c>
      <c r="H65" s="121"/>
      <c r="I65" s="29">
        <v>53084.800000000003</v>
      </c>
      <c r="J65" s="133">
        <f t="shared" si="3"/>
        <v>645.57744039772149</v>
      </c>
      <c r="K65" s="133">
        <v>0</v>
      </c>
    </row>
    <row r="66" spans="1:11" x14ac:dyDescent="0.25">
      <c r="A66" s="27"/>
      <c r="B66" s="5"/>
      <c r="C66" s="16"/>
      <c r="D66" s="6"/>
      <c r="E66" s="6">
        <v>3223</v>
      </c>
      <c r="F66" s="6" t="s">
        <v>51</v>
      </c>
      <c r="G66" s="122">
        <v>10916.35</v>
      </c>
      <c r="H66" s="121"/>
      <c r="I66" s="29">
        <v>51617.21</v>
      </c>
      <c r="J66" s="133">
        <f t="shared" si="3"/>
        <v>472.84312064014068</v>
      </c>
      <c r="K66" s="133">
        <v>0</v>
      </c>
    </row>
    <row r="67" spans="1:11" x14ac:dyDescent="0.25">
      <c r="A67" s="27"/>
      <c r="B67" s="5"/>
      <c r="C67" s="16"/>
      <c r="D67" s="6"/>
      <c r="E67" s="6">
        <v>3222</v>
      </c>
      <c r="F67" s="6" t="s">
        <v>194</v>
      </c>
      <c r="G67" s="122">
        <v>38521.57</v>
      </c>
      <c r="H67" s="121"/>
      <c r="I67" s="29">
        <v>55100.66</v>
      </c>
      <c r="J67" s="133">
        <f t="shared" si="3"/>
        <v>143.0384587128718</v>
      </c>
      <c r="K67" s="133">
        <v>0</v>
      </c>
    </row>
    <row r="68" spans="1:11" x14ac:dyDescent="0.25">
      <c r="A68" s="27"/>
      <c r="B68" s="5"/>
      <c r="C68" s="16"/>
      <c r="D68" s="6"/>
      <c r="E68" s="6">
        <v>3225</v>
      </c>
      <c r="F68" s="6" t="s">
        <v>77</v>
      </c>
      <c r="G68" s="122">
        <v>2523.52</v>
      </c>
      <c r="H68" s="121"/>
      <c r="I68" s="29">
        <v>16947.849999999999</v>
      </c>
      <c r="J68" s="133">
        <f t="shared" si="3"/>
        <v>671.59562832868369</v>
      </c>
      <c r="K68" s="133">
        <v>0</v>
      </c>
    </row>
    <row r="69" spans="1:11" x14ac:dyDescent="0.25">
      <c r="A69" s="27"/>
      <c r="B69" s="5"/>
      <c r="C69" s="16"/>
      <c r="D69" s="6"/>
      <c r="E69" s="6">
        <v>3224</v>
      </c>
      <c r="F69" s="6" t="s">
        <v>52</v>
      </c>
      <c r="G69" s="122">
        <v>1547.68</v>
      </c>
      <c r="H69" s="121"/>
      <c r="I69" s="29">
        <v>1074.2</v>
      </c>
      <c r="J69" s="133">
        <f t="shared" si="3"/>
        <v>69.407112581412179</v>
      </c>
      <c r="K69" s="133">
        <v>0</v>
      </c>
    </row>
    <row r="70" spans="1:11" x14ac:dyDescent="0.25">
      <c r="A70" s="27"/>
      <c r="B70" s="5"/>
      <c r="C70" s="16"/>
      <c r="D70" s="6"/>
      <c r="E70" s="6">
        <v>3227</v>
      </c>
      <c r="F70" s="6" t="s">
        <v>53</v>
      </c>
      <c r="G70" s="122">
        <v>453.74</v>
      </c>
      <c r="H70" s="121"/>
      <c r="I70" s="29">
        <v>1647.68</v>
      </c>
      <c r="J70" s="133">
        <f t="shared" si="3"/>
        <v>363.13307180323534</v>
      </c>
      <c r="K70" s="133">
        <v>0</v>
      </c>
    </row>
    <row r="71" spans="1:11" x14ac:dyDescent="0.25">
      <c r="A71" s="27"/>
      <c r="B71" s="36"/>
      <c r="C71" s="37"/>
      <c r="D71" s="38">
        <v>323</v>
      </c>
      <c r="E71" s="38"/>
      <c r="F71" s="38" t="s">
        <v>87</v>
      </c>
      <c r="G71" s="132">
        <v>251558.8</v>
      </c>
      <c r="H71" s="130">
        <v>0</v>
      </c>
      <c r="I71" s="132">
        <v>347474.17</v>
      </c>
      <c r="J71" s="133">
        <f t="shared" si="3"/>
        <v>138.12840973959172</v>
      </c>
      <c r="K71" s="133">
        <v>0</v>
      </c>
    </row>
    <row r="72" spans="1:11" x14ac:dyDescent="0.25">
      <c r="A72" s="27"/>
      <c r="B72" s="5"/>
      <c r="C72" s="16"/>
      <c r="D72" s="6"/>
      <c r="E72" s="6">
        <v>3231</v>
      </c>
      <c r="F72" s="6" t="s">
        <v>54</v>
      </c>
      <c r="G72" s="122">
        <v>18179.84</v>
      </c>
      <c r="H72" s="121"/>
      <c r="I72" s="29">
        <v>40814.660000000003</v>
      </c>
      <c r="J72" s="133">
        <f t="shared" si="3"/>
        <v>224.50505615010914</v>
      </c>
      <c r="K72" s="133">
        <v>0</v>
      </c>
    </row>
    <row r="73" spans="1:11" x14ac:dyDescent="0.25">
      <c r="A73" s="27"/>
      <c r="B73" s="5"/>
      <c r="C73" s="16"/>
      <c r="D73" s="6"/>
      <c r="E73" s="6">
        <v>3232</v>
      </c>
      <c r="F73" s="6" t="s">
        <v>55</v>
      </c>
      <c r="G73" s="122">
        <v>1971.63</v>
      </c>
      <c r="H73" s="121"/>
      <c r="I73" s="29">
        <v>82029.350000000006</v>
      </c>
      <c r="J73" s="133">
        <f t="shared" si="3"/>
        <v>4160.4839650441509</v>
      </c>
      <c r="K73" s="133">
        <v>0</v>
      </c>
    </row>
    <row r="74" spans="1:11" x14ac:dyDescent="0.25">
      <c r="A74" s="27"/>
      <c r="B74" s="5"/>
      <c r="C74" s="16"/>
      <c r="D74" s="6"/>
      <c r="E74" s="6">
        <v>3233</v>
      </c>
      <c r="F74" s="6" t="s">
        <v>56</v>
      </c>
      <c r="G74" s="122">
        <v>1000.6</v>
      </c>
      <c r="H74" s="121"/>
      <c r="I74" s="29">
        <v>51726.82</v>
      </c>
      <c r="J74" s="133">
        <f t="shared" si="3"/>
        <v>5169.5802518488908</v>
      </c>
      <c r="K74" s="133">
        <v>0</v>
      </c>
    </row>
    <row r="75" spans="1:11" x14ac:dyDescent="0.25">
      <c r="A75" s="27"/>
      <c r="B75" s="5"/>
      <c r="C75" s="16"/>
      <c r="D75" s="6"/>
      <c r="E75" s="6">
        <v>3234</v>
      </c>
      <c r="F75" s="6" t="s">
        <v>57</v>
      </c>
      <c r="G75" s="122">
        <v>4862.16</v>
      </c>
      <c r="H75" s="121"/>
      <c r="I75" s="29">
        <v>9632.7900000000009</v>
      </c>
      <c r="J75" s="133">
        <f t="shared" si="3"/>
        <v>198.11750333185253</v>
      </c>
      <c r="K75" s="133">
        <v>0</v>
      </c>
    </row>
    <row r="76" spans="1:11" x14ac:dyDescent="0.25">
      <c r="A76" s="27"/>
      <c r="B76" s="5"/>
      <c r="C76" s="16"/>
      <c r="D76" s="6"/>
      <c r="E76" s="6">
        <v>3235</v>
      </c>
      <c r="F76" s="6" t="s">
        <v>58</v>
      </c>
      <c r="G76" s="122">
        <v>71078.69</v>
      </c>
      <c r="H76" s="121"/>
      <c r="I76" s="29">
        <v>18129.13</v>
      </c>
      <c r="J76" s="133">
        <f t="shared" si="3"/>
        <v>25.505717677126576</v>
      </c>
      <c r="K76" s="133">
        <v>0</v>
      </c>
    </row>
    <row r="77" spans="1:11" x14ac:dyDescent="0.25">
      <c r="A77" s="27"/>
      <c r="B77" s="5"/>
      <c r="C77" s="16"/>
      <c r="D77" s="6"/>
      <c r="E77" s="6">
        <v>3236</v>
      </c>
      <c r="F77" s="6" t="s">
        <v>78</v>
      </c>
      <c r="G77" s="122">
        <v>43.8</v>
      </c>
      <c r="H77" s="121"/>
      <c r="I77" s="29">
        <v>162.28</v>
      </c>
      <c r="J77" s="133">
        <v>0</v>
      </c>
      <c r="K77" s="133">
        <v>0</v>
      </c>
    </row>
    <row r="78" spans="1:11" x14ac:dyDescent="0.25">
      <c r="A78" s="27"/>
      <c r="B78" s="5"/>
      <c r="C78" s="16"/>
      <c r="D78" s="6"/>
      <c r="E78" s="6">
        <v>3237</v>
      </c>
      <c r="F78" s="6" t="s">
        <v>59</v>
      </c>
      <c r="G78" s="122">
        <v>142478.51999999999</v>
      </c>
      <c r="H78" s="121"/>
      <c r="I78" s="29">
        <v>105714.96</v>
      </c>
      <c r="J78" s="133">
        <f t="shared" si="3"/>
        <v>74.19712108183046</v>
      </c>
      <c r="K78" s="133">
        <v>0</v>
      </c>
    </row>
    <row r="79" spans="1:11" x14ac:dyDescent="0.25">
      <c r="A79" s="27"/>
      <c r="B79" s="5"/>
      <c r="C79" s="16"/>
      <c r="D79" s="6"/>
      <c r="E79" s="6">
        <v>3238</v>
      </c>
      <c r="F79" s="6" t="s">
        <v>60</v>
      </c>
      <c r="G79" s="122">
        <v>7643.99</v>
      </c>
      <c r="H79" s="121"/>
      <c r="I79" s="29">
        <v>20835.439999999999</v>
      </c>
      <c r="J79" s="133">
        <f t="shared" si="3"/>
        <v>272.57283172793268</v>
      </c>
      <c r="K79" s="133">
        <v>0</v>
      </c>
    </row>
    <row r="80" spans="1:11" x14ac:dyDescent="0.25">
      <c r="A80" s="27"/>
      <c r="B80" s="5"/>
      <c r="C80" s="16"/>
      <c r="D80" s="6"/>
      <c r="E80" s="6">
        <v>3239</v>
      </c>
      <c r="F80" s="6" t="s">
        <v>61</v>
      </c>
      <c r="G80" s="122">
        <v>4750</v>
      </c>
      <c r="H80" s="121"/>
      <c r="I80" s="29">
        <v>18428.740000000002</v>
      </c>
      <c r="J80" s="133">
        <f t="shared" si="3"/>
        <v>387.97347368421055</v>
      </c>
      <c r="K80" s="133">
        <v>0</v>
      </c>
    </row>
    <row r="81" spans="1:11" x14ac:dyDescent="0.25">
      <c r="A81" s="27"/>
      <c r="B81" s="36"/>
      <c r="C81" s="37"/>
      <c r="D81" s="38">
        <v>329</v>
      </c>
      <c r="E81" s="38"/>
      <c r="F81" s="38" t="s">
        <v>85</v>
      </c>
      <c r="G81" s="131">
        <v>49849.74</v>
      </c>
      <c r="H81" s="130">
        <v>0</v>
      </c>
      <c r="I81" s="55">
        <v>36527.64</v>
      </c>
      <c r="J81" s="133">
        <f t="shared" si="3"/>
        <v>73.27548749502003</v>
      </c>
      <c r="K81" s="133">
        <v>0</v>
      </c>
    </row>
    <row r="82" spans="1:11" x14ac:dyDescent="0.25">
      <c r="A82" s="27"/>
      <c r="B82" s="5"/>
      <c r="C82" s="16"/>
      <c r="D82" s="6"/>
      <c r="E82" s="6">
        <v>3291</v>
      </c>
      <c r="F82" s="6" t="s">
        <v>79</v>
      </c>
      <c r="G82" s="122">
        <v>0</v>
      </c>
      <c r="H82" s="121"/>
      <c r="I82" s="29">
        <v>0</v>
      </c>
      <c r="J82" s="133">
        <v>0</v>
      </c>
      <c r="K82" s="133">
        <v>0</v>
      </c>
    </row>
    <row r="83" spans="1:11" x14ac:dyDescent="0.25">
      <c r="A83" s="27"/>
      <c r="B83" s="5"/>
      <c r="C83" s="16"/>
      <c r="D83" s="6"/>
      <c r="E83" s="6">
        <v>3292</v>
      </c>
      <c r="F83" s="6" t="s">
        <v>80</v>
      </c>
      <c r="G83" s="122">
        <v>2329.4</v>
      </c>
      <c r="H83" s="121"/>
      <c r="I83" s="29">
        <v>1837.37</v>
      </c>
      <c r="J83" s="133">
        <v>0</v>
      </c>
      <c r="K83" s="133">
        <v>0</v>
      </c>
    </row>
    <row r="84" spans="1:11" x14ac:dyDescent="0.25">
      <c r="A84" s="27"/>
      <c r="B84" s="5"/>
      <c r="C84" s="16"/>
      <c r="D84" s="6"/>
      <c r="E84" s="6">
        <v>3293</v>
      </c>
      <c r="F84" s="6" t="s">
        <v>81</v>
      </c>
      <c r="G84" s="122">
        <v>4012.1849999999999</v>
      </c>
      <c r="H84" s="121"/>
      <c r="I84" s="29">
        <v>6392.54</v>
      </c>
      <c r="J84" s="133">
        <f t="shared" si="3"/>
        <v>159.32814663331825</v>
      </c>
      <c r="K84" s="133">
        <v>0</v>
      </c>
    </row>
    <row r="85" spans="1:11" x14ac:dyDescent="0.25">
      <c r="A85" s="27"/>
      <c r="B85" s="5"/>
      <c r="C85" s="16"/>
      <c r="D85" s="6"/>
      <c r="E85" s="6">
        <v>3294</v>
      </c>
      <c r="F85" s="6" t="s">
        <v>82</v>
      </c>
      <c r="G85" s="122">
        <v>785</v>
      </c>
      <c r="H85" s="121"/>
      <c r="I85" s="29">
        <v>785</v>
      </c>
      <c r="J85" s="133">
        <f t="shared" si="3"/>
        <v>100</v>
      </c>
      <c r="K85" s="133">
        <v>0</v>
      </c>
    </row>
    <row r="86" spans="1:11" x14ac:dyDescent="0.25">
      <c r="A86" s="27"/>
      <c r="B86" s="5"/>
      <c r="C86" s="16"/>
      <c r="D86" s="6"/>
      <c r="E86" s="6">
        <v>3295</v>
      </c>
      <c r="F86" s="6" t="s">
        <v>83</v>
      </c>
      <c r="G86" s="122">
        <v>3063.82</v>
      </c>
      <c r="H86" s="121"/>
      <c r="I86" s="29">
        <v>3270.96</v>
      </c>
      <c r="J86" s="133">
        <f t="shared" si="3"/>
        <v>106.76084104157555</v>
      </c>
      <c r="K86" s="133">
        <v>0</v>
      </c>
    </row>
    <row r="87" spans="1:11" x14ac:dyDescent="0.25">
      <c r="A87" s="27"/>
      <c r="B87" s="5"/>
      <c r="C87" s="16"/>
      <c r="D87" s="6"/>
      <c r="E87" s="6">
        <v>3296</v>
      </c>
      <c r="F87" s="6" t="s">
        <v>84</v>
      </c>
      <c r="G87" s="122"/>
      <c r="H87" s="121"/>
      <c r="I87" s="29"/>
      <c r="J87" s="133">
        <v>0</v>
      </c>
      <c r="K87" s="133">
        <v>0</v>
      </c>
    </row>
    <row r="88" spans="1:11" x14ac:dyDescent="0.25">
      <c r="A88" s="27"/>
      <c r="B88" s="5"/>
      <c r="C88" s="16"/>
      <c r="D88" s="6"/>
      <c r="E88" s="6">
        <v>3299</v>
      </c>
      <c r="F88" s="6" t="s">
        <v>85</v>
      </c>
      <c r="G88" s="122">
        <v>39659.339999999997</v>
      </c>
      <c r="H88" s="121"/>
      <c r="I88" s="29">
        <v>24241.77</v>
      </c>
      <c r="J88" s="133">
        <f t="shared" si="3"/>
        <v>61.124996028678247</v>
      </c>
      <c r="K88" s="133">
        <v>0</v>
      </c>
    </row>
    <row r="89" spans="1:11" x14ac:dyDescent="0.25">
      <c r="A89" s="27"/>
      <c r="B89" s="42"/>
      <c r="C89" s="44">
        <v>34</v>
      </c>
      <c r="D89" s="43"/>
      <c r="E89" s="43"/>
      <c r="F89" s="43" t="s">
        <v>75</v>
      </c>
      <c r="G89" s="56">
        <v>2264.25</v>
      </c>
      <c r="H89" s="139">
        <v>103812.37</v>
      </c>
      <c r="I89" s="56">
        <v>51223.48</v>
      </c>
      <c r="J89" s="133">
        <f t="shared" si="3"/>
        <v>2262.2713922932539</v>
      </c>
      <c r="K89" s="133">
        <f t="shared" si="5"/>
        <v>49.342366425118705</v>
      </c>
    </row>
    <row r="90" spans="1:11" x14ac:dyDescent="0.25">
      <c r="A90" s="27"/>
      <c r="B90" s="42"/>
      <c r="C90" s="44"/>
      <c r="D90" s="43">
        <v>342</v>
      </c>
      <c r="E90" s="43"/>
      <c r="F90" s="43" t="s">
        <v>198</v>
      </c>
      <c r="G90" s="56">
        <v>0</v>
      </c>
      <c r="H90" s="122"/>
      <c r="I90" s="56">
        <v>0</v>
      </c>
      <c r="J90" s="133">
        <v>0</v>
      </c>
      <c r="K90" s="133">
        <v>0</v>
      </c>
    </row>
    <row r="91" spans="1:11" x14ac:dyDescent="0.25">
      <c r="A91" s="27"/>
      <c r="B91" s="42"/>
      <c r="C91" s="44"/>
      <c r="D91" s="43"/>
      <c r="E91" s="43">
        <v>3423</v>
      </c>
      <c r="F91" s="43" t="s">
        <v>199</v>
      </c>
      <c r="G91" s="56">
        <v>0</v>
      </c>
      <c r="H91" s="122"/>
      <c r="I91" s="56">
        <v>48889.93</v>
      </c>
      <c r="J91" s="133">
        <v>0</v>
      </c>
      <c r="K91" s="133">
        <v>0</v>
      </c>
    </row>
    <row r="92" spans="1:11" x14ac:dyDescent="0.25">
      <c r="A92" s="27"/>
      <c r="B92" s="36"/>
      <c r="C92" s="37"/>
      <c r="D92" s="38">
        <v>343</v>
      </c>
      <c r="E92" s="38"/>
      <c r="F92" s="38" t="s">
        <v>88</v>
      </c>
      <c r="G92" s="131">
        <v>2264.25</v>
      </c>
      <c r="H92" s="130"/>
      <c r="I92" s="55">
        <v>2333.65</v>
      </c>
      <c r="J92" s="133">
        <f t="shared" si="3"/>
        <v>103.06503257149167</v>
      </c>
      <c r="K92" s="133">
        <v>0</v>
      </c>
    </row>
    <row r="93" spans="1:11" x14ac:dyDescent="0.25">
      <c r="A93" s="27"/>
      <c r="B93" s="5"/>
      <c r="C93" s="16"/>
      <c r="D93" s="6"/>
      <c r="E93" s="6">
        <v>3431</v>
      </c>
      <c r="F93" s="6" t="s">
        <v>89</v>
      </c>
      <c r="G93" s="122">
        <v>1753.91</v>
      </c>
      <c r="H93" s="121"/>
      <c r="I93" s="29">
        <v>2333.65</v>
      </c>
      <c r="J93" s="133">
        <f t="shared" si="3"/>
        <v>133.05414759024123</v>
      </c>
      <c r="K93" s="133">
        <v>0</v>
      </c>
    </row>
    <row r="94" spans="1:11" x14ac:dyDescent="0.25">
      <c r="B94" s="5"/>
      <c r="C94" s="16"/>
      <c r="D94" s="6"/>
      <c r="E94" s="6">
        <v>3432</v>
      </c>
      <c r="F94" s="6" t="s">
        <v>90</v>
      </c>
      <c r="G94" s="122">
        <v>0</v>
      </c>
      <c r="H94" s="121"/>
      <c r="I94" s="29">
        <v>0</v>
      </c>
      <c r="J94" s="133">
        <v>0</v>
      </c>
      <c r="K94" s="133">
        <v>0</v>
      </c>
    </row>
    <row r="95" spans="1:11" x14ac:dyDescent="0.25">
      <c r="A95" s="27"/>
      <c r="B95" s="5"/>
      <c r="C95" s="16"/>
      <c r="D95" s="6"/>
      <c r="E95" s="6">
        <v>3433</v>
      </c>
      <c r="F95" s="6" t="s">
        <v>91</v>
      </c>
      <c r="G95" s="122">
        <v>510.34</v>
      </c>
      <c r="H95" s="121"/>
      <c r="I95" s="29">
        <v>510.34</v>
      </c>
      <c r="J95" s="133">
        <v>0</v>
      </c>
      <c r="K95" s="133">
        <v>0</v>
      </c>
    </row>
    <row r="96" spans="1:11" x14ac:dyDescent="0.25">
      <c r="A96" s="27"/>
      <c r="B96" s="5"/>
      <c r="C96" s="16"/>
      <c r="D96" s="6"/>
      <c r="E96" s="6">
        <v>3434</v>
      </c>
      <c r="F96" s="6" t="s">
        <v>92</v>
      </c>
      <c r="G96" s="122"/>
      <c r="H96" s="121"/>
      <c r="I96" s="29"/>
      <c r="J96" s="133">
        <v>0</v>
      </c>
      <c r="K96" s="133">
        <v>0</v>
      </c>
    </row>
    <row r="97" spans="1:11" s="113" customFormat="1" x14ac:dyDescent="0.25">
      <c r="A97" s="120"/>
      <c r="B97" s="114"/>
      <c r="C97" s="118">
        <v>35</v>
      </c>
      <c r="D97" s="115"/>
      <c r="E97" s="115"/>
      <c r="F97" s="115" t="s">
        <v>232</v>
      </c>
      <c r="G97" s="139">
        <v>109211.69</v>
      </c>
      <c r="H97" s="134">
        <v>0</v>
      </c>
      <c r="I97" s="139">
        <v>0</v>
      </c>
      <c r="J97" s="133">
        <f t="shared" si="3"/>
        <v>0</v>
      </c>
      <c r="K97" s="133"/>
    </row>
    <row r="98" spans="1:11" s="113" customFormat="1" x14ac:dyDescent="0.25">
      <c r="A98" s="120"/>
      <c r="B98" s="114"/>
      <c r="C98" s="118"/>
      <c r="D98" s="115">
        <v>352</v>
      </c>
      <c r="E98" s="115"/>
      <c r="F98" s="115" t="s">
        <v>233</v>
      </c>
      <c r="G98" s="122">
        <v>16381.76</v>
      </c>
      <c r="H98" s="121"/>
      <c r="I98" s="122">
        <v>0</v>
      </c>
      <c r="J98" s="133">
        <f t="shared" si="3"/>
        <v>0</v>
      </c>
      <c r="K98" s="133">
        <v>0</v>
      </c>
    </row>
    <row r="99" spans="1:11" s="113" customFormat="1" x14ac:dyDescent="0.25">
      <c r="A99" s="120"/>
      <c r="B99" s="114"/>
      <c r="C99" s="118"/>
      <c r="D99" s="115"/>
      <c r="E99" s="115">
        <v>3522</v>
      </c>
      <c r="F99" s="115" t="s">
        <v>233</v>
      </c>
      <c r="G99" s="122">
        <v>16381.76</v>
      </c>
      <c r="H99" s="121"/>
      <c r="I99" s="122">
        <v>0</v>
      </c>
      <c r="J99" s="133">
        <f t="shared" si="3"/>
        <v>0</v>
      </c>
      <c r="K99" s="133">
        <v>0</v>
      </c>
    </row>
    <row r="100" spans="1:11" s="113" customFormat="1" x14ac:dyDescent="0.25">
      <c r="A100" s="120"/>
      <c r="B100" s="114"/>
      <c r="C100" s="118"/>
      <c r="D100" s="115">
        <v>353</v>
      </c>
      <c r="E100" s="115"/>
      <c r="F100" s="115" t="s">
        <v>234</v>
      </c>
      <c r="G100" s="148">
        <v>92829.93</v>
      </c>
      <c r="H100" s="121"/>
      <c r="I100" s="148">
        <v>0</v>
      </c>
      <c r="J100" s="133">
        <f t="shared" si="3"/>
        <v>0</v>
      </c>
      <c r="K100" s="133">
        <v>0</v>
      </c>
    </row>
    <row r="101" spans="1:11" s="113" customFormat="1" x14ac:dyDescent="0.25">
      <c r="A101" s="120"/>
      <c r="B101" s="114"/>
      <c r="C101" s="118"/>
      <c r="D101" s="115"/>
      <c r="E101" s="115">
        <v>3531</v>
      </c>
      <c r="F101" s="115" t="s">
        <v>234</v>
      </c>
      <c r="G101" s="122">
        <v>92829.93</v>
      </c>
      <c r="H101" s="121"/>
      <c r="I101" s="122">
        <v>0</v>
      </c>
      <c r="J101" s="133">
        <f t="shared" si="3"/>
        <v>0</v>
      </c>
      <c r="K101" s="133">
        <v>0</v>
      </c>
    </row>
    <row r="102" spans="1:11" x14ac:dyDescent="0.25">
      <c r="A102" s="27"/>
      <c r="B102" s="42"/>
      <c r="C102" s="44">
        <v>36</v>
      </c>
      <c r="D102" s="43"/>
      <c r="E102" s="43"/>
      <c r="F102" s="43" t="s">
        <v>196</v>
      </c>
      <c r="G102" s="56">
        <v>133942.22</v>
      </c>
      <c r="H102" s="139">
        <v>55842.720000000001</v>
      </c>
      <c r="I102" s="56">
        <v>55842.720000000001</v>
      </c>
      <c r="J102" s="133">
        <f t="shared" si="3"/>
        <v>41.691648831861976</v>
      </c>
      <c r="K102" s="133">
        <f t="shared" si="5"/>
        <v>100</v>
      </c>
    </row>
    <row r="103" spans="1:11" x14ac:dyDescent="0.25">
      <c r="A103" s="27"/>
      <c r="B103" s="36"/>
      <c r="C103" s="37"/>
      <c r="D103" s="38">
        <v>362</v>
      </c>
      <c r="E103" s="38"/>
      <c r="F103" s="43" t="s">
        <v>195</v>
      </c>
      <c r="G103" s="131">
        <v>25256.6</v>
      </c>
      <c r="H103" s="130"/>
      <c r="I103" s="55"/>
      <c r="J103" s="133">
        <v>0</v>
      </c>
      <c r="K103" s="133">
        <v>0</v>
      </c>
    </row>
    <row r="104" spans="1:11" x14ac:dyDescent="0.25">
      <c r="A104" s="27"/>
      <c r="B104" s="5"/>
      <c r="C104" s="16"/>
      <c r="D104" s="6"/>
      <c r="E104" s="6">
        <v>3621</v>
      </c>
      <c r="F104" s="43" t="s">
        <v>195</v>
      </c>
      <c r="G104" s="122">
        <v>25256.6</v>
      </c>
      <c r="H104" s="121"/>
      <c r="I104" s="29"/>
      <c r="J104" s="133">
        <v>0</v>
      </c>
      <c r="K104" s="133">
        <v>0</v>
      </c>
    </row>
    <row r="105" spans="1:11" s="113" customFormat="1" x14ac:dyDescent="0.25">
      <c r="A105" s="120"/>
      <c r="B105" s="114"/>
      <c r="C105" s="118"/>
      <c r="D105" s="115"/>
      <c r="E105" s="115">
        <v>3661</v>
      </c>
      <c r="F105" s="128" t="s">
        <v>235</v>
      </c>
      <c r="G105" s="122">
        <v>5874.5</v>
      </c>
      <c r="H105" s="121"/>
      <c r="I105" s="122"/>
      <c r="J105" s="133">
        <v>0</v>
      </c>
      <c r="K105" s="133">
        <v>0</v>
      </c>
    </row>
    <row r="106" spans="1:11" x14ac:dyDescent="0.25">
      <c r="A106" s="27"/>
      <c r="B106" s="5"/>
      <c r="C106" s="16"/>
      <c r="D106" s="6"/>
      <c r="E106" s="6">
        <v>3691</v>
      </c>
      <c r="F106" s="6" t="s">
        <v>197</v>
      </c>
      <c r="G106" s="122">
        <v>5874.5</v>
      </c>
      <c r="H106" s="121"/>
      <c r="I106" s="29"/>
      <c r="J106" s="133">
        <v>0</v>
      </c>
      <c r="K106" s="133">
        <v>0</v>
      </c>
    </row>
    <row r="107" spans="1:11" s="113" customFormat="1" x14ac:dyDescent="0.25">
      <c r="A107" s="120"/>
      <c r="B107" s="114"/>
      <c r="C107" s="118"/>
      <c r="D107" s="115">
        <v>368</v>
      </c>
      <c r="E107" s="115"/>
      <c r="F107" s="115" t="s">
        <v>224</v>
      </c>
      <c r="G107" s="122">
        <v>33288.83</v>
      </c>
      <c r="H107" s="121"/>
      <c r="I107" s="122">
        <v>50342.720000000001</v>
      </c>
      <c r="J107" s="133">
        <f t="shared" si="3"/>
        <v>151.23006726280258</v>
      </c>
      <c r="K107" s="133">
        <v>0</v>
      </c>
    </row>
    <row r="108" spans="1:11" s="113" customFormat="1" x14ac:dyDescent="0.25">
      <c r="A108" s="120"/>
      <c r="B108" s="114"/>
      <c r="C108" s="118"/>
      <c r="D108" s="115"/>
      <c r="E108" s="115">
        <v>3681</v>
      </c>
      <c r="F108" s="115" t="s">
        <v>224</v>
      </c>
      <c r="G108" s="122">
        <v>33288.83</v>
      </c>
      <c r="H108" s="121"/>
      <c r="I108" s="122">
        <v>50342.720000000001</v>
      </c>
      <c r="J108" s="133">
        <f t="shared" si="3"/>
        <v>151.23006726280258</v>
      </c>
      <c r="K108" s="133">
        <v>0</v>
      </c>
    </row>
    <row r="109" spans="1:11" s="113" customFormat="1" x14ac:dyDescent="0.25">
      <c r="A109" s="120"/>
      <c r="B109" s="114"/>
      <c r="C109" s="118"/>
      <c r="D109" s="115">
        <v>369</v>
      </c>
      <c r="E109" s="115"/>
      <c r="F109" s="115" t="s">
        <v>244</v>
      </c>
      <c r="G109" s="122"/>
      <c r="H109" s="121">
        <v>0</v>
      </c>
      <c r="I109" s="122">
        <v>5500</v>
      </c>
      <c r="J109" s="133">
        <v>0</v>
      </c>
      <c r="K109" s="133">
        <v>0</v>
      </c>
    </row>
    <row r="110" spans="1:11" s="113" customFormat="1" x14ac:dyDescent="0.25">
      <c r="A110" s="120"/>
      <c r="B110" s="114"/>
      <c r="C110" s="118"/>
      <c r="D110" s="115"/>
      <c r="E110" s="115">
        <v>3691</v>
      </c>
      <c r="F110" s="115" t="s">
        <v>245</v>
      </c>
      <c r="G110" s="122"/>
      <c r="H110" s="121">
        <v>0</v>
      </c>
      <c r="I110" s="122">
        <v>5500</v>
      </c>
      <c r="J110" s="133">
        <v>0</v>
      </c>
      <c r="K110" s="133">
        <v>0</v>
      </c>
    </row>
    <row r="111" spans="1:11" s="113" customFormat="1" x14ac:dyDescent="0.25">
      <c r="A111" s="120"/>
      <c r="B111" s="114"/>
      <c r="C111" s="118"/>
      <c r="D111" s="115"/>
      <c r="E111" s="115">
        <v>3693</v>
      </c>
      <c r="F111" s="115" t="s">
        <v>246</v>
      </c>
      <c r="G111" s="122"/>
      <c r="H111" s="121">
        <v>0</v>
      </c>
      <c r="I111" s="122"/>
      <c r="J111" s="133">
        <v>0</v>
      </c>
      <c r="K111" s="133">
        <v>0</v>
      </c>
    </row>
    <row r="112" spans="1:11" x14ac:dyDescent="0.25">
      <c r="A112" s="27"/>
      <c r="B112" s="5"/>
      <c r="C112" s="16">
        <v>38</v>
      </c>
      <c r="D112" s="6"/>
      <c r="E112" s="6"/>
      <c r="F112" s="6" t="s">
        <v>200</v>
      </c>
      <c r="G112" s="139">
        <v>41777.65</v>
      </c>
      <c r="H112" s="139">
        <v>1651.5</v>
      </c>
      <c r="I112" s="104">
        <v>2341.89</v>
      </c>
      <c r="J112" s="133">
        <f t="shared" ref="J112:J135" si="6">I112/G112*100</f>
        <v>5.6056049107597001</v>
      </c>
      <c r="K112" s="133">
        <f t="shared" ref="K112:K139" si="7">I112/H112*100</f>
        <v>141.80381471389646</v>
      </c>
    </row>
    <row r="113" spans="1:11" x14ac:dyDescent="0.25">
      <c r="A113" s="27"/>
      <c r="B113" s="5"/>
      <c r="C113" s="16"/>
      <c r="D113" s="6">
        <v>381</v>
      </c>
      <c r="E113" s="6"/>
      <c r="F113" s="6" t="s">
        <v>40</v>
      </c>
      <c r="G113" s="122">
        <v>41777.65</v>
      </c>
      <c r="H113" s="121"/>
      <c r="I113" s="29">
        <v>2341.89</v>
      </c>
      <c r="J113" s="133">
        <f t="shared" si="6"/>
        <v>5.6056049107597001</v>
      </c>
      <c r="K113" s="133">
        <v>0</v>
      </c>
    </row>
    <row r="114" spans="1:11" s="113" customFormat="1" x14ac:dyDescent="0.25">
      <c r="A114" s="120"/>
      <c r="B114" s="114"/>
      <c r="C114" s="118"/>
      <c r="D114" s="115"/>
      <c r="E114" s="115">
        <v>3811</v>
      </c>
      <c r="F114" s="115" t="s">
        <v>240</v>
      </c>
      <c r="G114" s="122">
        <v>6032.44</v>
      </c>
      <c r="H114" s="121"/>
      <c r="I114" s="122">
        <v>700</v>
      </c>
      <c r="J114" s="133">
        <f t="shared" si="6"/>
        <v>11.603928095430707</v>
      </c>
      <c r="K114" s="133">
        <v>0</v>
      </c>
    </row>
    <row r="115" spans="1:11" x14ac:dyDescent="0.25">
      <c r="A115" s="27"/>
      <c r="B115" s="5"/>
      <c r="C115" s="16"/>
      <c r="D115" s="6"/>
      <c r="E115" s="6">
        <v>3812</v>
      </c>
      <c r="F115" s="6" t="s">
        <v>95</v>
      </c>
      <c r="G115" s="122">
        <v>1561.49</v>
      </c>
      <c r="H115" s="121">
        <v>1561.5</v>
      </c>
      <c r="I115" s="29">
        <v>1641.89</v>
      </c>
      <c r="J115" s="133">
        <f t="shared" si="6"/>
        <v>105.14892826723195</v>
      </c>
      <c r="K115" s="133">
        <f t="shared" si="7"/>
        <v>105.1482548831252</v>
      </c>
    </row>
    <row r="116" spans="1:11" s="113" customFormat="1" x14ac:dyDescent="0.25">
      <c r="A116" s="120"/>
      <c r="B116" s="114"/>
      <c r="C116" s="118"/>
      <c r="D116" s="115"/>
      <c r="E116" s="115">
        <v>3813</v>
      </c>
      <c r="F116" s="115" t="s">
        <v>241</v>
      </c>
      <c r="G116" s="122">
        <v>34183.72</v>
      </c>
      <c r="H116" s="121"/>
      <c r="I116" s="122"/>
      <c r="J116" s="133">
        <f t="shared" si="6"/>
        <v>0</v>
      </c>
      <c r="K116" s="133">
        <v>0</v>
      </c>
    </row>
    <row r="117" spans="1:11" s="113" customFormat="1" x14ac:dyDescent="0.25">
      <c r="A117" s="120"/>
      <c r="B117" s="114"/>
      <c r="C117" s="118"/>
      <c r="D117" s="115">
        <v>369</v>
      </c>
      <c r="E117" s="115"/>
      <c r="F117" s="115"/>
      <c r="G117" s="122">
        <v>69522.289999999994</v>
      </c>
      <c r="H117" s="121">
        <v>0</v>
      </c>
      <c r="I117" s="122">
        <v>0</v>
      </c>
      <c r="J117" s="133">
        <v>0</v>
      </c>
      <c r="K117" s="133">
        <v>0</v>
      </c>
    </row>
    <row r="118" spans="1:11" s="113" customFormat="1" x14ac:dyDescent="0.25">
      <c r="A118" s="120"/>
      <c r="B118" s="114"/>
      <c r="C118" s="118"/>
      <c r="D118" s="115"/>
      <c r="E118" s="115">
        <v>3691</v>
      </c>
      <c r="F118" s="115" t="s">
        <v>236</v>
      </c>
      <c r="G118" s="122">
        <v>9587.27</v>
      </c>
      <c r="H118" s="121"/>
      <c r="I118" s="122">
        <v>0</v>
      </c>
      <c r="J118" s="133">
        <v>0</v>
      </c>
      <c r="K118" s="133">
        <v>0</v>
      </c>
    </row>
    <row r="119" spans="1:11" s="113" customFormat="1" x14ac:dyDescent="0.25">
      <c r="A119" s="120"/>
      <c r="B119" s="114"/>
      <c r="C119" s="118"/>
      <c r="D119" s="115"/>
      <c r="E119" s="115">
        <v>3692</v>
      </c>
      <c r="F119" s="115" t="s">
        <v>237</v>
      </c>
      <c r="G119" s="122">
        <v>841.06</v>
      </c>
      <c r="H119" s="121"/>
      <c r="I119" s="122">
        <v>0</v>
      </c>
      <c r="J119" s="133">
        <v>0</v>
      </c>
      <c r="K119" s="133">
        <v>0</v>
      </c>
    </row>
    <row r="120" spans="1:11" s="113" customFormat="1" x14ac:dyDescent="0.25">
      <c r="A120" s="120"/>
      <c r="B120" s="114"/>
      <c r="C120" s="118"/>
      <c r="D120" s="115"/>
      <c r="E120" s="115">
        <v>3693</v>
      </c>
      <c r="F120" s="115" t="s">
        <v>238</v>
      </c>
      <c r="G120" s="122">
        <v>54327.95</v>
      </c>
      <c r="H120" s="121"/>
      <c r="I120" s="122">
        <v>0</v>
      </c>
      <c r="J120" s="133">
        <v>0</v>
      </c>
      <c r="K120" s="133">
        <v>0</v>
      </c>
    </row>
    <row r="121" spans="1:11" s="113" customFormat="1" x14ac:dyDescent="0.25">
      <c r="A121" s="120"/>
      <c r="B121" s="114"/>
      <c r="C121" s="118"/>
      <c r="D121" s="115"/>
      <c r="E121" s="115">
        <v>3694</v>
      </c>
      <c r="F121" s="115" t="s">
        <v>239</v>
      </c>
      <c r="G121" s="122">
        <v>4766.01</v>
      </c>
      <c r="H121" s="121"/>
      <c r="I121" s="122">
        <v>0</v>
      </c>
      <c r="J121" s="133">
        <v>0</v>
      </c>
      <c r="K121" s="133">
        <v>0</v>
      </c>
    </row>
    <row r="122" spans="1:11" x14ac:dyDescent="0.25">
      <c r="A122" s="27"/>
      <c r="B122" s="47">
        <v>4</v>
      </c>
      <c r="C122" s="47"/>
      <c r="D122" s="47"/>
      <c r="E122" s="47"/>
      <c r="F122" s="48" t="s">
        <v>5</v>
      </c>
      <c r="G122" s="51">
        <v>1750537.63</v>
      </c>
      <c r="H122" s="60">
        <v>1125496.8600000001</v>
      </c>
      <c r="I122" s="51">
        <v>696173.01</v>
      </c>
      <c r="J122" s="133">
        <f t="shared" si="6"/>
        <v>39.769097108755105</v>
      </c>
      <c r="K122" s="133">
        <f t="shared" si="7"/>
        <v>61.854726986977106</v>
      </c>
    </row>
    <row r="123" spans="1:11" x14ac:dyDescent="0.25">
      <c r="A123" s="27"/>
      <c r="B123" s="41"/>
      <c r="C123" s="40">
        <v>42</v>
      </c>
      <c r="D123" s="41"/>
      <c r="E123" s="41"/>
      <c r="F123" s="45" t="s">
        <v>64</v>
      </c>
      <c r="G123" s="59">
        <v>1450</v>
      </c>
      <c r="H123" s="139">
        <v>205162.05</v>
      </c>
      <c r="I123" s="56">
        <v>161065.09</v>
      </c>
      <c r="J123" s="133">
        <f t="shared" si="6"/>
        <v>11107.93724137931</v>
      </c>
      <c r="K123" s="133">
        <f t="shared" si="7"/>
        <v>78.506278329739828</v>
      </c>
    </row>
    <row r="124" spans="1:11" x14ac:dyDescent="0.25">
      <c r="A124" s="27"/>
      <c r="B124" s="39"/>
      <c r="C124" s="39"/>
      <c r="D124" s="36">
        <v>422</v>
      </c>
      <c r="E124" s="36"/>
      <c r="F124" s="36" t="s">
        <v>65</v>
      </c>
      <c r="G124" s="131">
        <v>1450</v>
      </c>
      <c r="H124" s="130"/>
      <c r="I124" s="55">
        <v>160807.91</v>
      </c>
      <c r="J124" s="133">
        <f t="shared" si="6"/>
        <v>11090.200689655172</v>
      </c>
      <c r="K124" s="133">
        <v>0</v>
      </c>
    </row>
    <row r="125" spans="1:11" s="113" customFormat="1" x14ac:dyDescent="0.25">
      <c r="A125" s="120"/>
      <c r="B125" s="127"/>
      <c r="C125" s="127"/>
      <c r="D125" s="124"/>
      <c r="E125" s="124">
        <v>4223</v>
      </c>
      <c r="F125" s="124" t="s">
        <v>247</v>
      </c>
      <c r="G125" s="131"/>
      <c r="H125" s="130"/>
      <c r="I125" s="131">
        <v>87378.85</v>
      </c>
      <c r="J125" s="133">
        <v>0</v>
      </c>
      <c r="K125" s="133">
        <v>0</v>
      </c>
    </row>
    <row r="126" spans="1:11" x14ac:dyDescent="0.25">
      <c r="A126" s="27"/>
      <c r="B126" s="7"/>
      <c r="C126" s="7"/>
      <c r="D126" s="5"/>
      <c r="E126" s="5">
        <v>4221</v>
      </c>
      <c r="F126" s="5" t="s">
        <v>63</v>
      </c>
      <c r="G126" s="122"/>
      <c r="H126" s="121"/>
      <c r="I126" s="29">
        <v>71629.88</v>
      </c>
      <c r="J126" s="133">
        <v>0</v>
      </c>
      <c r="K126" s="133">
        <v>0</v>
      </c>
    </row>
    <row r="127" spans="1:11" s="113" customFormat="1" x14ac:dyDescent="0.25">
      <c r="A127" s="120"/>
      <c r="B127" s="116"/>
      <c r="C127" s="116"/>
      <c r="D127" s="114"/>
      <c r="E127" s="114">
        <v>4227</v>
      </c>
      <c r="F127" s="114" t="s">
        <v>265</v>
      </c>
      <c r="G127" s="122"/>
      <c r="H127" s="121"/>
      <c r="I127" s="122">
        <v>1799.28</v>
      </c>
      <c r="J127" s="133">
        <v>0</v>
      </c>
      <c r="K127" s="133">
        <v>0</v>
      </c>
    </row>
    <row r="128" spans="1:11" x14ac:dyDescent="0.25">
      <c r="A128" s="27"/>
      <c r="B128" s="7"/>
      <c r="C128" s="7"/>
      <c r="D128" s="5">
        <v>423</v>
      </c>
      <c r="E128" s="5"/>
      <c r="F128" s="114" t="s">
        <v>248</v>
      </c>
      <c r="G128" s="122"/>
      <c r="H128" s="121"/>
      <c r="I128" s="29"/>
      <c r="J128" s="133">
        <v>0</v>
      </c>
      <c r="K128" s="133">
        <v>0</v>
      </c>
    </row>
    <row r="129" spans="1:11" x14ac:dyDescent="0.25">
      <c r="A129" s="27"/>
      <c r="B129" s="7"/>
      <c r="C129" s="7"/>
      <c r="D129" s="5"/>
      <c r="E129" s="5">
        <v>4231</v>
      </c>
      <c r="F129" s="5" t="s">
        <v>201</v>
      </c>
      <c r="G129" s="122"/>
      <c r="H129" s="121"/>
      <c r="I129" s="29"/>
      <c r="J129" s="133">
        <v>0</v>
      </c>
      <c r="K129" s="133">
        <v>0</v>
      </c>
    </row>
    <row r="130" spans="1:11" x14ac:dyDescent="0.25">
      <c r="A130" s="27"/>
      <c r="B130" s="39"/>
      <c r="C130" s="39"/>
      <c r="D130" s="36">
        <v>424</v>
      </c>
      <c r="E130" s="36"/>
      <c r="F130" s="36" t="s">
        <v>66</v>
      </c>
      <c r="G130" s="131"/>
      <c r="H130" s="130"/>
      <c r="I130" s="55">
        <v>257.18</v>
      </c>
      <c r="J130" s="133">
        <v>0</v>
      </c>
      <c r="K130" s="133">
        <v>0</v>
      </c>
    </row>
    <row r="131" spans="1:11" x14ac:dyDescent="0.25">
      <c r="A131" s="27"/>
      <c r="B131" s="7"/>
      <c r="C131" s="7"/>
      <c r="D131" s="5"/>
      <c r="E131" s="5">
        <v>4241</v>
      </c>
      <c r="F131" s="5" t="s">
        <v>62</v>
      </c>
      <c r="G131" s="122"/>
      <c r="H131" s="121"/>
      <c r="I131" s="29">
        <v>257.18</v>
      </c>
      <c r="J131" s="133">
        <v>0</v>
      </c>
      <c r="K131" s="133">
        <v>0</v>
      </c>
    </row>
    <row r="132" spans="1:11" s="113" customFormat="1" x14ac:dyDescent="0.25">
      <c r="A132" s="120"/>
      <c r="B132" s="116"/>
      <c r="C132" s="116"/>
      <c r="D132" s="114"/>
      <c r="E132" s="114"/>
      <c r="F132" s="114"/>
      <c r="G132" s="122"/>
      <c r="H132" s="121"/>
      <c r="I132" s="122"/>
      <c r="J132" s="133">
        <v>0</v>
      </c>
      <c r="K132" s="133">
        <v>0</v>
      </c>
    </row>
    <row r="133" spans="1:11" x14ac:dyDescent="0.25">
      <c r="A133" s="27"/>
      <c r="B133" s="107"/>
      <c r="C133" s="107">
        <v>45</v>
      </c>
      <c r="D133" s="5"/>
      <c r="E133" s="5"/>
      <c r="F133" s="5"/>
      <c r="G133" s="139">
        <v>1749087.63</v>
      </c>
      <c r="H133" s="139">
        <v>920334.81</v>
      </c>
      <c r="I133" s="104">
        <v>535107.92000000004</v>
      </c>
      <c r="J133" s="133">
        <f t="shared" si="6"/>
        <v>30.593545504635472</v>
      </c>
      <c r="K133" s="133">
        <f t="shared" si="7"/>
        <v>58.142744812618794</v>
      </c>
    </row>
    <row r="134" spans="1:11" s="113" customFormat="1" x14ac:dyDescent="0.25">
      <c r="A134" s="120"/>
      <c r="B134" s="142"/>
      <c r="C134" s="142"/>
      <c r="D134" s="141">
        <v>451</v>
      </c>
      <c r="E134" s="141"/>
      <c r="F134" s="141"/>
      <c r="G134" s="148">
        <v>1749087.63</v>
      </c>
      <c r="H134" s="122">
        <v>920334.81</v>
      </c>
      <c r="I134" s="148">
        <v>535107.92000000004</v>
      </c>
      <c r="J134" s="133">
        <f t="shared" si="6"/>
        <v>30.593545504635472</v>
      </c>
      <c r="K134" s="133">
        <f t="shared" si="7"/>
        <v>58.142744812618794</v>
      </c>
    </row>
    <row r="135" spans="1:11" s="113" customFormat="1" x14ac:dyDescent="0.25">
      <c r="A135" s="120"/>
      <c r="B135" s="142"/>
      <c r="C135" s="142"/>
      <c r="D135" s="141"/>
      <c r="E135" s="141">
        <v>4511</v>
      </c>
      <c r="F135" s="141"/>
      <c r="G135" s="148">
        <v>1749087.63</v>
      </c>
      <c r="H135" s="122">
        <v>920334.81</v>
      </c>
      <c r="I135" s="148">
        <v>535107.92000000004</v>
      </c>
      <c r="J135" s="133">
        <f t="shared" si="6"/>
        <v>30.593545504635472</v>
      </c>
      <c r="K135" s="133">
        <f t="shared" si="7"/>
        <v>58.142744812618794</v>
      </c>
    </row>
    <row r="136" spans="1:11" s="113" customFormat="1" x14ac:dyDescent="0.25">
      <c r="A136" s="120"/>
      <c r="B136" s="142">
        <v>5</v>
      </c>
      <c r="C136" s="142"/>
      <c r="D136" s="114"/>
      <c r="E136" s="114"/>
      <c r="F136" s="118" t="s">
        <v>230</v>
      </c>
      <c r="G136" s="139">
        <v>485957.06</v>
      </c>
      <c r="H136" s="139">
        <v>862698.24</v>
      </c>
      <c r="I136" s="139">
        <v>431349.12</v>
      </c>
      <c r="J136" s="133">
        <f>I136/G136*100</f>
        <v>88.762805503844305</v>
      </c>
      <c r="K136" s="133">
        <f t="shared" si="7"/>
        <v>50</v>
      </c>
    </row>
    <row r="137" spans="1:11" x14ac:dyDescent="0.25">
      <c r="B137" s="106"/>
      <c r="C137" s="147">
        <v>54</v>
      </c>
      <c r="D137" s="106"/>
      <c r="E137" s="106"/>
      <c r="F137" s="141" t="s">
        <v>231</v>
      </c>
      <c r="G137" s="148">
        <v>485957.06</v>
      </c>
      <c r="H137" s="122">
        <v>862698.24</v>
      </c>
      <c r="I137" s="148">
        <v>431349.12</v>
      </c>
      <c r="J137" s="133">
        <f t="shared" ref="J137:J139" si="8">I137/G137*100</f>
        <v>88.762805503844305</v>
      </c>
      <c r="K137" s="133">
        <f t="shared" si="7"/>
        <v>50</v>
      </c>
    </row>
    <row r="138" spans="1:11" s="113" customFormat="1" x14ac:dyDescent="0.25">
      <c r="B138" s="141"/>
      <c r="C138" s="141"/>
      <c r="D138" s="141">
        <v>544</v>
      </c>
      <c r="E138" s="141"/>
      <c r="F138" s="141" t="s">
        <v>231</v>
      </c>
      <c r="G138" s="148">
        <v>485957.06</v>
      </c>
      <c r="H138" s="122">
        <v>862698.24</v>
      </c>
      <c r="I138" s="148">
        <v>431349.12</v>
      </c>
      <c r="J138" s="133">
        <f t="shared" si="8"/>
        <v>88.762805503844305</v>
      </c>
      <c r="K138" s="133">
        <f t="shared" si="7"/>
        <v>50</v>
      </c>
    </row>
    <row r="139" spans="1:11" x14ac:dyDescent="0.25">
      <c r="B139" s="106"/>
      <c r="C139" s="106"/>
      <c r="D139" s="106"/>
      <c r="E139" s="141">
        <v>5443</v>
      </c>
      <c r="F139" s="141" t="s">
        <v>231</v>
      </c>
      <c r="G139" s="148">
        <v>485957.06</v>
      </c>
      <c r="H139" s="122">
        <v>862698.24</v>
      </c>
      <c r="I139" s="148">
        <v>431349.12</v>
      </c>
      <c r="J139" s="133">
        <f t="shared" si="8"/>
        <v>88.762805503844305</v>
      </c>
      <c r="K139" s="133">
        <f t="shared" si="7"/>
        <v>50</v>
      </c>
    </row>
    <row r="140" spans="1:11" s="113" customFormat="1" x14ac:dyDescent="0.25">
      <c r="B140" s="146"/>
      <c r="C140" s="146"/>
      <c r="D140" s="146"/>
      <c r="E140" s="146"/>
      <c r="F140" s="146"/>
      <c r="G140" s="146"/>
      <c r="H140" s="135"/>
      <c r="I140" s="135"/>
      <c r="J140" s="150"/>
      <c r="K140" s="150"/>
    </row>
  </sheetData>
  <mergeCells count="7">
    <mergeCell ref="B5:K5"/>
    <mergeCell ref="B3:K3"/>
    <mergeCell ref="B46:F46"/>
    <mergeCell ref="B47:F47"/>
    <mergeCell ref="B9:F9"/>
    <mergeCell ref="B10:F10"/>
    <mergeCell ref="B7:K7"/>
  </mergeCells>
  <pageMargins left="0.7" right="0.7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8"/>
  <sheetViews>
    <sheetView workbookViewId="0"/>
  </sheetViews>
  <sheetFormatPr defaultRowHeight="15" x14ac:dyDescent="0.25"/>
  <cols>
    <col min="2" max="2" width="37.7109375" customWidth="1"/>
    <col min="3" max="5" width="25.28515625" customWidth="1"/>
    <col min="6" max="6" width="17.85546875" customWidth="1"/>
    <col min="7" max="7" width="15.7109375" customWidth="1"/>
    <col min="11" max="11" width="13.7109375" customWidth="1"/>
    <col min="13" max="13" width="20.7109375" customWidth="1"/>
  </cols>
  <sheetData>
    <row r="1" spans="1:14" x14ac:dyDescent="0.25">
      <c r="A1" s="69"/>
      <c r="B1" s="69"/>
    </row>
    <row r="2" spans="1:14" ht="18" x14ac:dyDescent="0.25">
      <c r="B2" s="2"/>
      <c r="C2" s="2"/>
      <c r="D2" s="2"/>
      <c r="E2" s="3"/>
      <c r="F2" s="3"/>
      <c r="G2" s="3"/>
    </row>
    <row r="3" spans="1:14" ht="15.75" customHeight="1" x14ac:dyDescent="0.25">
      <c r="B3" s="172" t="s">
        <v>21</v>
      </c>
      <c r="C3" s="172"/>
      <c r="D3" s="172"/>
      <c r="E3" s="172"/>
      <c r="F3" s="172"/>
      <c r="G3" s="172"/>
    </row>
    <row r="4" spans="1:14" ht="18" x14ac:dyDescent="0.25">
      <c r="B4" s="2"/>
      <c r="C4" s="2"/>
      <c r="D4" s="2"/>
      <c r="E4" s="3"/>
      <c r="F4" s="3"/>
      <c r="G4" s="3"/>
    </row>
    <row r="5" spans="1:14" ht="31.5" customHeight="1" x14ac:dyDescent="0.25">
      <c r="B5" s="25" t="s">
        <v>6</v>
      </c>
      <c r="C5" s="25" t="s">
        <v>260</v>
      </c>
      <c r="D5" s="25" t="s">
        <v>258</v>
      </c>
      <c r="E5" s="25" t="s">
        <v>261</v>
      </c>
      <c r="F5" s="25" t="s">
        <v>10</v>
      </c>
      <c r="G5" s="25" t="s">
        <v>22</v>
      </c>
    </row>
    <row r="6" spans="1:14" s="20" customFormat="1" ht="11.25" x14ac:dyDescent="0.2">
      <c r="B6" s="26">
        <v>1</v>
      </c>
      <c r="C6" s="26">
        <v>2</v>
      </c>
      <c r="D6" s="26">
        <v>3</v>
      </c>
      <c r="E6" s="26">
        <v>5</v>
      </c>
      <c r="F6" s="26" t="s">
        <v>12</v>
      </c>
      <c r="G6" s="26" t="s">
        <v>187</v>
      </c>
    </row>
    <row r="7" spans="1:14" ht="15.75" customHeight="1" x14ac:dyDescent="0.25">
      <c r="B7" s="49" t="s">
        <v>7</v>
      </c>
      <c r="C7" s="50">
        <f>C8+C15</f>
        <v>4292668.6900000004</v>
      </c>
      <c r="D7" s="65">
        <f>D8+D15</f>
        <v>5742188.1500000004</v>
      </c>
      <c r="E7" s="50">
        <f>E8+E15</f>
        <v>3824262.4299999997</v>
      </c>
      <c r="F7" s="64">
        <f>E7/C7*100</f>
        <v>89.088227072096714</v>
      </c>
      <c r="G7" s="64">
        <f t="shared" ref="G7:G12" si="0">IFERROR(E7/D7*100,"")</f>
        <v>66.59939260262658</v>
      </c>
    </row>
    <row r="8" spans="1:14" ht="15.75" customHeight="1" x14ac:dyDescent="0.25">
      <c r="B8" s="63" t="s">
        <v>67</v>
      </c>
      <c r="C8" s="66">
        <f>C9+C10+C11+C13+C14+C12</f>
        <v>1473201.78</v>
      </c>
      <c r="D8" s="30">
        <v>2581100.2000000002</v>
      </c>
      <c r="E8" s="66">
        <f>E9+E10+E11+E13+E14+E12</f>
        <v>1612451.9599999997</v>
      </c>
      <c r="F8" s="102">
        <f t="shared" ref="F8:F23" si="1">E8/C8*100</f>
        <v>109.45221366756697</v>
      </c>
      <c r="G8" s="67">
        <f t="shared" si="0"/>
        <v>62.471498006935164</v>
      </c>
      <c r="L8" s="146"/>
      <c r="M8" s="146"/>
      <c r="N8" s="146"/>
    </row>
    <row r="9" spans="1:14" x14ac:dyDescent="0.25">
      <c r="B9" s="8" t="s">
        <v>70</v>
      </c>
      <c r="C9" s="122">
        <v>1213658.2</v>
      </c>
      <c r="D9" s="28">
        <v>2136017.44</v>
      </c>
      <c r="E9" s="29">
        <v>1420910.51</v>
      </c>
      <c r="F9" s="102">
        <f t="shared" si="1"/>
        <v>117.07666211129295</v>
      </c>
      <c r="G9" s="145">
        <f t="shared" si="0"/>
        <v>66.521484487504935</v>
      </c>
      <c r="L9" s="146"/>
      <c r="M9" s="146"/>
      <c r="N9" s="146"/>
    </row>
    <row r="10" spans="1:14" x14ac:dyDescent="0.25">
      <c r="B10" s="22" t="s">
        <v>68</v>
      </c>
      <c r="C10" s="122">
        <v>255717.84</v>
      </c>
      <c r="D10" s="28">
        <v>402760.32</v>
      </c>
      <c r="E10" s="29">
        <v>188235.67</v>
      </c>
      <c r="F10" s="102">
        <f t="shared" si="1"/>
        <v>73.610691377652813</v>
      </c>
      <c r="G10" s="145">
        <f t="shared" si="0"/>
        <v>46.736398958070154</v>
      </c>
      <c r="L10" s="146"/>
      <c r="M10" s="146"/>
      <c r="N10" s="146"/>
    </row>
    <row r="11" spans="1:14" x14ac:dyDescent="0.25">
      <c r="A11" s="108"/>
      <c r="B11" s="22" t="s">
        <v>69</v>
      </c>
      <c r="C11" s="122">
        <v>2264.25</v>
      </c>
      <c r="D11" s="28">
        <v>40056.94</v>
      </c>
      <c r="E11" s="29">
        <v>1663.89</v>
      </c>
      <c r="F11" s="102">
        <f t="shared" si="1"/>
        <v>73.485260019874133</v>
      </c>
      <c r="G11" s="145">
        <f t="shared" si="0"/>
        <v>4.1538120485488905</v>
      </c>
      <c r="L11" s="146"/>
      <c r="M11" s="135"/>
      <c r="N11" s="146"/>
    </row>
    <row r="12" spans="1:14" s="113" customFormat="1" x14ac:dyDescent="0.25">
      <c r="B12" s="119" t="s">
        <v>73</v>
      </c>
      <c r="C12" s="122">
        <v>1561.49</v>
      </c>
      <c r="D12" s="121">
        <v>1561.5</v>
      </c>
      <c r="E12" s="122">
        <v>1641.89</v>
      </c>
      <c r="F12" s="137">
        <f t="shared" si="1"/>
        <v>105.14892826723195</v>
      </c>
      <c r="G12" s="145">
        <f t="shared" si="0"/>
        <v>105.1482548831252</v>
      </c>
      <c r="L12" s="146"/>
      <c r="M12" s="135"/>
      <c r="N12" s="146"/>
    </row>
    <row r="13" spans="1:14" x14ac:dyDescent="0.25">
      <c r="A13" s="108"/>
      <c r="B13" s="110" t="s">
        <v>71</v>
      </c>
      <c r="C13" s="122">
        <v>0</v>
      </c>
      <c r="D13" s="28">
        <v>0</v>
      </c>
      <c r="E13" s="29">
        <v>0</v>
      </c>
      <c r="F13" s="102">
        <v>0</v>
      </c>
      <c r="G13" s="145">
        <v>0</v>
      </c>
      <c r="J13" s="146"/>
      <c r="K13" s="146"/>
      <c r="L13" s="146"/>
      <c r="M13" s="135"/>
      <c r="N13" s="146"/>
    </row>
    <row r="14" spans="1:14" ht="25.5" x14ac:dyDescent="0.25">
      <c r="A14" s="108"/>
      <c r="B14" s="112" t="s">
        <v>186</v>
      </c>
      <c r="C14" s="122">
        <v>0</v>
      </c>
      <c r="D14" s="28">
        <v>0</v>
      </c>
      <c r="E14" s="29">
        <v>0</v>
      </c>
      <c r="F14" s="102">
        <v>0</v>
      </c>
      <c r="G14" s="145">
        <v>0</v>
      </c>
      <c r="J14" s="146"/>
      <c r="K14" s="146"/>
      <c r="L14" s="146"/>
      <c r="M14" s="135"/>
      <c r="N14" s="146"/>
    </row>
    <row r="15" spans="1:14" x14ac:dyDescent="0.25">
      <c r="A15" s="108"/>
      <c r="B15" s="111" t="s">
        <v>72</v>
      </c>
      <c r="C15" s="66">
        <f>C16+C17+C18+C19+C20+C21+C22+C23+C24</f>
        <v>2819466.91</v>
      </c>
      <c r="D15" s="30">
        <f>D17+D18+D20+D21+D22+D23+D24</f>
        <v>3161087.95</v>
      </c>
      <c r="E15" s="66">
        <f>E16+E17+E18+E19+E20+E21+E22+E23+E24</f>
        <v>2211810.4700000002</v>
      </c>
      <c r="F15" s="64">
        <f t="shared" si="1"/>
        <v>78.447825089034296</v>
      </c>
      <c r="G15" s="67">
        <f>E15/D15*100</f>
        <v>69.969912415755473</v>
      </c>
      <c r="J15" s="146"/>
      <c r="K15" s="97"/>
      <c r="L15" s="146"/>
      <c r="M15" s="135"/>
      <c r="N15" s="146"/>
    </row>
    <row r="16" spans="1:14" s="113" customFormat="1" x14ac:dyDescent="0.25">
      <c r="B16" s="117" t="s">
        <v>70</v>
      </c>
      <c r="C16" s="144">
        <v>91387.22</v>
      </c>
      <c r="D16" s="143">
        <v>239571.24</v>
      </c>
      <c r="E16" s="144">
        <v>502468.05</v>
      </c>
      <c r="F16" s="137">
        <f>E16/C16*100</f>
        <v>549.82310436842261</v>
      </c>
      <c r="G16" s="137">
        <f t="shared" ref="G16:G24" si="2">E16/D16*100</f>
        <v>209.73638154563128</v>
      </c>
      <c r="J16" s="146"/>
      <c r="K16" s="97"/>
      <c r="L16" s="146"/>
      <c r="M16" s="146"/>
      <c r="N16" s="146"/>
    </row>
    <row r="17" spans="1:14" x14ac:dyDescent="0.25">
      <c r="A17" s="108"/>
      <c r="B17" s="112" t="s">
        <v>68</v>
      </c>
      <c r="C17" s="122">
        <v>208214.93</v>
      </c>
      <c r="D17" s="28">
        <v>1028367.88</v>
      </c>
      <c r="E17" s="122">
        <v>475717.98</v>
      </c>
      <c r="F17" s="102">
        <f t="shared" si="1"/>
        <v>228.47448067244747</v>
      </c>
      <c r="G17" s="137">
        <f t="shared" si="2"/>
        <v>46.259513667424152</v>
      </c>
      <c r="J17" s="146"/>
      <c r="K17" s="97"/>
      <c r="L17" s="146"/>
      <c r="M17" s="146"/>
      <c r="N17" s="146"/>
    </row>
    <row r="18" spans="1:14" x14ac:dyDescent="0.25">
      <c r="A18" s="108"/>
      <c r="B18" s="112" t="s">
        <v>69</v>
      </c>
      <c r="C18" s="122">
        <v>0</v>
      </c>
      <c r="D18" s="28">
        <v>95770.39</v>
      </c>
      <c r="E18" s="29">
        <v>49559.59</v>
      </c>
      <c r="F18" s="102">
        <v>0</v>
      </c>
      <c r="G18" s="137">
        <f>E18/D18*100</f>
        <v>51.748343094353068</v>
      </c>
      <c r="J18" s="146"/>
      <c r="K18" s="97"/>
      <c r="L18" s="146"/>
      <c r="M18" s="146"/>
      <c r="N18" s="146"/>
    </row>
    <row r="19" spans="1:14" s="113" customFormat="1" x14ac:dyDescent="0.25">
      <c r="B19" s="136" t="s">
        <v>221</v>
      </c>
      <c r="C19" s="122">
        <v>109211.69</v>
      </c>
      <c r="D19" s="121">
        <v>0</v>
      </c>
      <c r="E19" s="122">
        <v>0</v>
      </c>
      <c r="F19" s="137">
        <f>E19/C19*100</f>
        <v>0</v>
      </c>
      <c r="G19" s="137">
        <v>0</v>
      </c>
      <c r="J19" s="146"/>
      <c r="K19" s="135"/>
      <c r="L19" s="146"/>
      <c r="M19" s="146"/>
      <c r="N19" s="146"/>
    </row>
    <row r="20" spans="1:14" x14ac:dyDescent="0.25">
      <c r="B20" s="112" t="s">
        <v>188</v>
      </c>
      <c r="C20" s="122">
        <v>133942.22</v>
      </c>
      <c r="D20" s="28">
        <v>50342.720000000001</v>
      </c>
      <c r="E20" s="29">
        <v>55842.720000000001</v>
      </c>
      <c r="F20" s="102">
        <f t="shared" si="1"/>
        <v>41.691648831861976</v>
      </c>
      <c r="G20" s="137">
        <f t="shared" si="2"/>
        <v>110.92511489248098</v>
      </c>
      <c r="J20" s="146"/>
      <c r="K20" s="135"/>
      <c r="L20" s="146"/>
      <c r="M20" s="146"/>
      <c r="N20" s="146"/>
    </row>
    <row r="21" spans="1:14" x14ac:dyDescent="0.25">
      <c r="B21" s="112" t="s">
        <v>223</v>
      </c>
      <c r="C21" s="122">
        <v>40216.160000000003</v>
      </c>
      <c r="D21" s="28">
        <v>1651.5</v>
      </c>
      <c r="E21" s="29">
        <v>700</v>
      </c>
      <c r="F21" s="102">
        <v>0</v>
      </c>
      <c r="G21" s="137">
        <f t="shared" si="2"/>
        <v>42.38570996064184</v>
      </c>
      <c r="J21" s="146"/>
      <c r="K21" s="146"/>
      <c r="L21" s="146"/>
      <c r="M21" s="146"/>
    </row>
    <row r="22" spans="1:14" x14ac:dyDescent="0.25">
      <c r="B22" s="101" t="s">
        <v>99</v>
      </c>
      <c r="C22" s="122">
        <v>1450</v>
      </c>
      <c r="D22" s="121">
        <v>201922.41</v>
      </c>
      <c r="E22" s="29">
        <v>161065.09</v>
      </c>
      <c r="F22" s="102">
        <f t="shared" si="1"/>
        <v>11107.93724137931</v>
      </c>
      <c r="G22" s="137">
        <f t="shared" si="2"/>
        <v>79.765831836099807</v>
      </c>
      <c r="J22" s="146"/>
      <c r="K22" s="146"/>
      <c r="L22" s="146"/>
      <c r="M22" s="146"/>
    </row>
    <row r="23" spans="1:14" ht="25.5" x14ac:dyDescent="0.25">
      <c r="B23" s="101" t="s">
        <v>186</v>
      </c>
      <c r="C23" s="122">
        <v>1749087.63</v>
      </c>
      <c r="D23" s="28">
        <v>920334.81</v>
      </c>
      <c r="E23" s="29">
        <v>535107.92000000004</v>
      </c>
      <c r="F23" s="102">
        <f t="shared" si="1"/>
        <v>30.593545504635472</v>
      </c>
      <c r="G23" s="137">
        <f t="shared" si="2"/>
        <v>58.142744812618794</v>
      </c>
      <c r="J23" s="146"/>
      <c r="K23" s="146"/>
      <c r="L23" s="146"/>
      <c r="M23" s="146"/>
    </row>
    <row r="24" spans="1:14" s="113" customFormat="1" x14ac:dyDescent="0.25">
      <c r="B24" s="151" t="s">
        <v>249</v>
      </c>
      <c r="C24" s="122">
        <v>485957.06</v>
      </c>
      <c r="D24" s="121">
        <v>862698.24</v>
      </c>
      <c r="E24" s="122">
        <v>431349.12</v>
      </c>
      <c r="F24" s="137">
        <v>0</v>
      </c>
      <c r="G24" s="137">
        <f t="shared" si="2"/>
        <v>50</v>
      </c>
      <c r="J24" s="146"/>
      <c r="K24" s="146"/>
      <c r="L24" s="146"/>
      <c r="M24" s="146"/>
    </row>
    <row r="25" spans="1:14" x14ac:dyDescent="0.25">
      <c r="B25" s="96"/>
      <c r="C25" s="97"/>
      <c r="D25" s="97"/>
      <c r="E25" s="98"/>
      <c r="F25" s="99"/>
      <c r="G25" s="99"/>
      <c r="J25" s="146"/>
      <c r="K25" s="146"/>
      <c r="L25" s="146"/>
      <c r="M25" s="146"/>
    </row>
    <row r="26" spans="1:14" x14ac:dyDescent="0.25">
      <c r="C26" s="140"/>
    </row>
    <row r="28" spans="1:14" x14ac:dyDescent="0.25">
      <c r="B28" s="202"/>
      <c r="C28" s="203"/>
      <c r="D28" s="203"/>
      <c r="E28" s="204"/>
    </row>
  </sheetData>
  <mergeCells count="2">
    <mergeCell ref="B3:G3"/>
    <mergeCell ref="B28:E28"/>
  </mergeCells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P416"/>
  <sheetViews>
    <sheetView zoomScale="130" zoomScaleNormal="130" workbookViewId="0">
      <selection activeCell="K228" sqref="K228"/>
    </sheetView>
  </sheetViews>
  <sheetFormatPr defaultRowHeight="12.75" x14ac:dyDescent="0.2"/>
  <cols>
    <col min="1" max="1" width="9.140625" style="69"/>
    <col min="2" max="2" width="62.28515625" style="69" customWidth="1"/>
    <col min="3" max="3" width="17.85546875" style="69" customWidth="1"/>
    <col min="4" max="4" width="17.7109375" style="69" customWidth="1"/>
    <col min="5" max="5" width="22.140625" style="69" customWidth="1"/>
    <col min="6" max="6" width="10.5703125" style="69" customWidth="1"/>
    <col min="7" max="7" width="12" style="69" customWidth="1"/>
    <col min="8" max="8" width="13" style="69" customWidth="1"/>
    <col min="9" max="9" width="9.140625" style="69" hidden="1" customWidth="1"/>
    <col min="10" max="10" width="12" style="69" hidden="1" customWidth="1"/>
    <col min="11" max="11" width="23" style="69" customWidth="1"/>
    <col min="12" max="16384" width="9.140625" style="69"/>
  </cols>
  <sheetData>
    <row r="2" spans="1:16" x14ac:dyDescent="0.2">
      <c r="A2" s="213" t="s">
        <v>98</v>
      </c>
      <c r="B2" s="213"/>
      <c r="C2" s="213"/>
      <c r="D2" s="213"/>
      <c r="E2" s="213"/>
      <c r="F2" s="213"/>
      <c r="G2" s="213"/>
    </row>
    <row r="3" spans="1:16" ht="64.5" customHeight="1" x14ac:dyDescent="0.2">
      <c r="A3" s="214" t="s">
        <v>6</v>
      </c>
      <c r="B3" s="215"/>
      <c r="C3" s="70" t="s">
        <v>222</v>
      </c>
      <c r="D3" s="70" t="s">
        <v>262</v>
      </c>
      <c r="E3" s="70" t="s">
        <v>263</v>
      </c>
      <c r="F3" s="70" t="s">
        <v>172</v>
      </c>
      <c r="G3" s="70" t="s">
        <v>171</v>
      </c>
    </row>
    <row r="4" spans="1:16" ht="9" customHeight="1" x14ac:dyDescent="0.2">
      <c r="A4" s="71"/>
      <c r="B4" s="72">
        <v>1</v>
      </c>
      <c r="C4" s="72">
        <v>2</v>
      </c>
      <c r="D4" s="72">
        <v>3</v>
      </c>
      <c r="E4" s="72">
        <v>4</v>
      </c>
      <c r="F4" s="73"/>
      <c r="G4" s="73"/>
    </row>
    <row r="5" spans="1:16" x14ac:dyDescent="0.2">
      <c r="A5" s="216" t="s">
        <v>170</v>
      </c>
      <c r="B5" s="217"/>
      <c r="C5" s="74">
        <v>5204877.99</v>
      </c>
      <c r="D5" s="74">
        <v>8379761.0300000003</v>
      </c>
      <c r="E5" s="74">
        <v>5861818.21</v>
      </c>
      <c r="F5" s="157">
        <f>E5/C5*100</f>
        <v>112.6216257376669</v>
      </c>
      <c r="G5" s="157">
        <f>E5/D5*100</f>
        <v>69.952092774655171</v>
      </c>
    </row>
    <row r="6" spans="1:16" x14ac:dyDescent="0.2">
      <c r="A6" s="212" t="s">
        <v>100</v>
      </c>
      <c r="B6" s="212"/>
      <c r="C6" s="153">
        <f>C7</f>
        <v>36892.6</v>
      </c>
      <c r="D6" s="75">
        <f>D7</f>
        <v>650095.17000000004</v>
      </c>
      <c r="E6" s="153">
        <v>114423.2</v>
      </c>
      <c r="F6" s="157">
        <f t="shared" ref="F6:F43" si="0">E6/C6*100</f>
        <v>310.15217143817461</v>
      </c>
      <c r="G6" s="157">
        <f t="shared" ref="G6:G43" si="1">E6/D6*100</f>
        <v>17.600992174730354</v>
      </c>
      <c r="J6" s="77"/>
      <c r="K6" s="77"/>
    </row>
    <row r="7" spans="1:16" ht="15" customHeight="1" x14ac:dyDescent="0.2">
      <c r="A7" s="78">
        <v>6</v>
      </c>
      <c r="B7" s="78" t="s">
        <v>2</v>
      </c>
      <c r="C7" s="154">
        <v>36892.6</v>
      </c>
      <c r="D7" s="79">
        <v>650095.17000000004</v>
      </c>
      <c r="E7" s="154">
        <v>114423.2</v>
      </c>
      <c r="F7" s="157">
        <f t="shared" si="0"/>
        <v>310.15217143817461</v>
      </c>
      <c r="G7" s="157">
        <f t="shared" si="1"/>
        <v>17.600992174730354</v>
      </c>
      <c r="K7" s="77"/>
    </row>
    <row r="8" spans="1:16" ht="15" customHeight="1" x14ac:dyDescent="0.2">
      <c r="A8" s="78">
        <v>65</v>
      </c>
      <c r="B8" s="78" t="s">
        <v>196</v>
      </c>
      <c r="C8" s="154"/>
      <c r="D8" s="79"/>
      <c r="E8" s="154"/>
      <c r="F8" s="157"/>
      <c r="G8" s="157"/>
      <c r="K8" s="77"/>
    </row>
    <row r="9" spans="1:16" ht="15" customHeight="1" x14ac:dyDescent="0.2">
      <c r="A9" s="78">
        <v>64</v>
      </c>
      <c r="B9" s="78" t="s">
        <v>76</v>
      </c>
      <c r="C9" s="154">
        <v>2.69</v>
      </c>
      <c r="D9" s="79">
        <v>10</v>
      </c>
      <c r="E9" s="154">
        <v>2.4900000000000002</v>
      </c>
      <c r="F9" s="157">
        <f t="shared" si="0"/>
        <v>92.565055762081798</v>
      </c>
      <c r="G9" s="157">
        <f t="shared" si="1"/>
        <v>24.900000000000002</v>
      </c>
      <c r="K9" s="77"/>
    </row>
    <row r="10" spans="1:16" ht="15" customHeight="1" x14ac:dyDescent="0.2">
      <c r="A10" s="78">
        <v>641</v>
      </c>
      <c r="B10" s="78" t="s">
        <v>101</v>
      </c>
      <c r="C10" s="154"/>
      <c r="D10" s="79"/>
      <c r="E10" s="154"/>
      <c r="F10" s="157"/>
      <c r="G10" s="157"/>
      <c r="K10" s="77"/>
    </row>
    <row r="11" spans="1:16" ht="15" customHeight="1" x14ac:dyDescent="0.2">
      <c r="A11" s="78">
        <v>6413</v>
      </c>
      <c r="B11" s="78" t="s">
        <v>102</v>
      </c>
      <c r="C11" s="154">
        <v>2.69</v>
      </c>
      <c r="D11" s="79">
        <v>10</v>
      </c>
      <c r="E11" s="154">
        <v>2.4900000000000002</v>
      </c>
      <c r="F11" s="157">
        <f t="shared" si="0"/>
        <v>92.565055762081798</v>
      </c>
      <c r="G11" s="157">
        <f t="shared" si="1"/>
        <v>24.900000000000002</v>
      </c>
      <c r="K11" s="77"/>
    </row>
    <row r="12" spans="1:16" ht="15" customHeight="1" x14ac:dyDescent="0.2">
      <c r="A12" s="78">
        <v>66</v>
      </c>
      <c r="B12" s="78" t="s">
        <v>103</v>
      </c>
      <c r="C12" s="154">
        <v>28678.91</v>
      </c>
      <c r="D12" s="79">
        <v>650095.17000000004</v>
      </c>
      <c r="E12" s="154">
        <v>114460.71</v>
      </c>
      <c r="F12" s="157">
        <f t="shared" si="0"/>
        <v>399.11108895003332</v>
      </c>
      <c r="G12" s="157">
        <f t="shared" si="1"/>
        <v>17.606762099155421</v>
      </c>
      <c r="K12" s="77"/>
    </row>
    <row r="13" spans="1:16" ht="15" customHeight="1" x14ac:dyDescent="0.2">
      <c r="A13" s="78">
        <v>661</v>
      </c>
      <c r="B13" s="78" t="s">
        <v>103</v>
      </c>
      <c r="C13" s="154"/>
      <c r="D13" s="79"/>
      <c r="E13" s="154">
        <v>114420.71</v>
      </c>
      <c r="F13" s="157"/>
      <c r="G13" s="157"/>
      <c r="K13" s="77"/>
    </row>
    <row r="14" spans="1:16" ht="15" customHeight="1" x14ac:dyDescent="0.2">
      <c r="A14" s="78">
        <v>6614</v>
      </c>
      <c r="B14" s="78" t="s">
        <v>266</v>
      </c>
      <c r="C14" s="154">
        <v>0</v>
      </c>
      <c r="D14" s="79">
        <v>0</v>
      </c>
      <c r="E14" s="154">
        <v>80459.72</v>
      </c>
      <c r="F14" s="157"/>
      <c r="G14" s="157"/>
      <c r="K14" s="77"/>
    </row>
    <row r="15" spans="1:16" ht="15" customHeight="1" x14ac:dyDescent="0.2">
      <c r="A15" s="78">
        <v>6615</v>
      </c>
      <c r="B15" s="78" t="s">
        <v>104</v>
      </c>
      <c r="C15" s="154">
        <v>28678.91</v>
      </c>
      <c r="D15" s="79">
        <v>0</v>
      </c>
      <c r="E15" s="154">
        <v>33960.99</v>
      </c>
      <c r="F15" s="157">
        <f t="shared" si="0"/>
        <v>118.41799426826194</v>
      </c>
      <c r="G15" s="157">
        <v>0</v>
      </c>
      <c r="H15" s="160"/>
      <c r="K15" s="77"/>
    </row>
    <row r="16" spans="1:16" x14ac:dyDescent="0.2">
      <c r="A16" s="212" t="s">
        <v>105</v>
      </c>
      <c r="B16" s="212"/>
      <c r="C16" s="153">
        <v>298817.84000000003</v>
      </c>
      <c r="D16" s="75">
        <v>197073.07</v>
      </c>
      <c r="E16" s="153">
        <v>161726.70000000001</v>
      </c>
      <c r="F16" s="157">
        <f t="shared" si="0"/>
        <v>54.122170215807728</v>
      </c>
      <c r="G16" s="157">
        <f t="shared" si="1"/>
        <v>82.064332787833479</v>
      </c>
      <c r="H16" s="160"/>
      <c r="K16" s="77"/>
      <c r="P16" s="77"/>
    </row>
    <row r="17" spans="1:11" ht="15" customHeight="1" x14ac:dyDescent="0.2">
      <c r="A17" s="80">
        <v>6</v>
      </c>
      <c r="B17" s="81" t="s">
        <v>2</v>
      </c>
      <c r="C17" s="155">
        <v>298817.84000000003</v>
      </c>
      <c r="D17" s="82">
        <v>197073.07</v>
      </c>
      <c r="E17" s="155">
        <v>161726.70000000001</v>
      </c>
      <c r="F17" s="157">
        <f t="shared" si="0"/>
        <v>54.122170215807728</v>
      </c>
      <c r="G17" s="157">
        <f t="shared" si="1"/>
        <v>82.064332787833479</v>
      </c>
      <c r="H17" s="160"/>
      <c r="K17" s="77"/>
    </row>
    <row r="18" spans="1:11" ht="15" customHeight="1" x14ac:dyDescent="0.2">
      <c r="A18" s="80">
        <v>67</v>
      </c>
      <c r="B18" s="81" t="s">
        <v>97</v>
      </c>
      <c r="C18" s="155">
        <v>297256.34000000003</v>
      </c>
      <c r="D18" s="82">
        <v>197073.07</v>
      </c>
      <c r="E18" s="155">
        <v>161726.70000000001</v>
      </c>
      <c r="F18" s="157">
        <f t="shared" si="0"/>
        <v>54.406476242020609</v>
      </c>
      <c r="G18" s="157">
        <f t="shared" si="1"/>
        <v>82.064332787833479</v>
      </c>
      <c r="H18" s="160"/>
      <c r="K18" s="77"/>
    </row>
    <row r="19" spans="1:11" ht="15" customHeight="1" x14ac:dyDescent="0.2">
      <c r="A19" s="80">
        <v>671</v>
      </c>
      <c r="B19" s="78" t="s">
        <v>106</v>
      </c>
      <c r="C19" s="155">
        <v>297256.34999999998</v>
      </c>
      <c r="D19" s="82">
        <v>197073.07</v>
      </c>
      <c r="E19" s="155">
        <v>161726.70000000001</v>
      </c>
      <c r="F19" s="157">
        <f t="shared" si="0"/>
        <v>54.406474411732511</v>
      </c>
      <c r="G19" s="157">
        <f t="shared" si="1"/>
        <v>82.064332787833479</v>
      </c>
      <c r="H19" s="160"/>
      <c r="K19" s="77"/>
    </row>
    <row r="20" spans="1:11" ht="15" customHeight="1" x14ac:dyDescent="0.2">
      <c r="A20" s="80">
        <v>6711</v>
      </c>
      <c r="B20" s="78" t="s">
        <v>107</v>
      </c>
      <c r="C20" s="156">
        <v>297256.34999999998</v>
      </c>
      <c r="D20" s="82">
        <v>197073.07</v>
      </c>
      <c r="E20" s="155">
        <v>161726.70000000001</v>
      </c>
      <c r="F20" s="157">
        <f t="shared" si="0"/>
        <v>54.406474411732511</v>
      </c>
      <c r="G20" s="157">
        <f t="shared" si="1"/>
        <v>82.064332787833479</v>
      </c>
      <c r="H20" s="160"/>
      <c r="K20" s="77"/>
    </row>
    <row r="21" spans="1:11" ht="15" customHeight="1" x14ac:dyDescent="0.2">
      <c r="A21" s="78">
        <v>6712</v>
      </c>
      <c r="B21" s="78" t="s">
        <v>108</v>
      </c>
      <c r="C21" s="154"/>
      <c r="D21" s="79"/>
      <c r="E21" s="154"/>
      <c r="F21" s="157">
        <v>0</v>
      </c>
      <c r="G21" s="157">
        <v>0</v>
      </c>
      <c r="H21" s="160"/>
      <c r="K21" s="77"/>
    </row>
    <row r="22" spans="1:11" ht="15" customHeight="1" x14ac:dyDescent="0.2">
      <c r="A22" s="78">
        <v>639</v>
      </c>
      <c r="B22" s="78" t="s">
        <v>118</v>
      </c>
      <c r="C22" s="154"/>
      <c r="D22" s="79"/>
      <c r="E22" s="154"/>
      <c r="F22" s="157">
        <v>0</v>
      </c>
      <c r="G22" s="157">
        <v>0</v>
      </c>
      <c r="H22" s="160"/>
      <c r="K22" s="77"/>
    </row>
    <row r="23" spans="1:11" ht="15" customHeight="1" x14ac:dyDescent="0.2">
      <c r="A23" s="78">
        <v>636</v>
      </c>
      <c r="B23" s="78" t="s">
        <v>217</v>
      </c>
      <c r="C23" s="154">
        <v>1561.49</v>
      </c>
      <c r="D23" s="79">
        <v>1561.5</v>
      </c>
      <c r="E23" s="154"/>
      <c r="F23" s="157">
        <v>0</v>
      </c>
      <c r="G23" s="157">
        <f t="shared" si="1"/>
        <v>0</v>
      </c>
      <c r="H23" s="160"/>
      <c r="K23" s="77"/>
    </row>
    <row r="24" spans="1:11" x14ac:dyDescent="0.2">
      <c r="A24" s="212" t="s">
        <v>109</v>
      </c>
      <c r="B24" s="212"/>
      <c r="C24" s="153">
        <v>8211</v>
      </c>
      <c r="D24" s="75">
        <v>19000</v>
      </c>
      <c r="E24" s="153">
        <v>5871.5</v>
      </c>
      <c r="F24" s="157">
        <f t="shared" si="0"/>
        <v>71.507733528193882</v>
      </c>
      <c r="G24" s="157">
        <f t="shared" si="1"/>
        <v>30.902631578947371</v>
      </c>
      <c r="H24" s="160"/>
      <c r="K24" s="77"/>
    </row>
    <row r="25" spans="1:11" ht="15" customHeight="1" x14ac:dyDescent="0.2">
      <c r="A25" s="78">
        <v>6</v>
      </c>
      <c r="B25" s="78" t="s">
        <v>2</v>
      </c>
      <c r="C25" s="154">
        <v>8211</v>
      </c>
      <c r="D25" s="79">
        <v>19000</v>
      </c>
      <c r="E25" s="154">
        <v>5871.5</v>
      </c>
      <c r="F25" s="157">
        <f t="shared" si="0"/>
        <v>71.507733528193882</v>
      </c>
      <c r="G25" s="157">
        <f t="shared" si="1"/>
        <v>30.902631578947371</v>
      </c>
      <c r="H25" s="160"/>
      <c r="K25" s="77"/>
    </row>
    <row r="26" spans="1:11" ht="15" customHeight="1" x14ac:dyDescent="0.2">
      <c r="A26" s="78">
        <v>65</v>
      </c>
      <c r="B26" s="78" t="s">
        <v>110</v>
      </c>
      <c r="C26" s="154">
        <v>8211</v>
      </c>
      <c r="D26" s="79">
        <v>19000</v>
      </c>
      <c r="E26" s="154">
        <v>5871.5</v>
      </c>
      <c r="F26" s="157">
        <f t="shared" si="0"/>
        <v>71.507733528193882</v>
      </c>
      <c r="G26" s="157">
        <f t="shared" si="1"/>
        <v>30.902631578947371</v>
      </c>
      <c r="K26" s="77"/>
    </row>
    <row r="27" spans="1:11" ht="15" customHeight="1" x14ac:dyDescent="0.2">
      <c r="A27" s="78">
        <v>652</v>
      </c>
      <c r="B27" s="78" t="s">
        <v>111</v>
      </c>
      <c r="C27" s="154"/>
      <c r="D27" s="79"/>
      <c r="E27" s="154"/>
      <c r="F27" s="157"/>
      <c r="G27" s="157"/>
      <c r="K27" s="77"/>
    </row>
    <row r="28" spans="1:11" ht="15" customHeight="1" x14ac:dyDescent="0.2">
      <c r="A28" s="78">
        <v>6526</v>
      </c>
      <c r="B28" s="78" t="s">
        <v>112</v>
      </c>
      <c r="C28" s="154"/>
      <c r="D28" s="79"/>
      <c r="E28" s="154"/>
      <c r="F28" s="157"/>
      <c r="G28" s="157"/>
      <c r="K28" s="77"/>
    </row>
    <row r="29" spans="1:11" x14ac:dyDescent="0.2">
      <c r="A29" s="212" t="s">
        <v>113</v>
      </c>
      <c r="B29" s="212"/>
      <c r="C29" s="153">
        <v>1841780.67</v>
      </c>
      <c r="D29" s="75">
        <v>3063016.68</v>
      </c>
      <c r="E29" s="153">
        <v>1422493.82</v>
      </c>
      <c r="F29" s="157">
        <f t="shared" si="0"/>
        <v>77.234702436094096</v>
      </c>
      <c r="G29" s="157">
        <f t="shared" si="1"/>
        <v>46.440942659182646</v>
      </c>
      <c r="K29" s="77"/>
    </row>
    <row r="30" spans="1:11" ht="15" customHeight="1" x14ac:dyDescent="0.2">
      <c r="A30" s="78">
        <v>6</v>
      </c>
      <c r="B30" s="78" t="s">
        <v>2</v>
      </c>
      <c r="C30" s="154">
        <v>1841780.67</v>
      </c>
      <c r="D30" s="79">
        <v>3063016.68</v>
      </c>
      <c r="E30" s="154">
        <v>1422493.82</v>
      </c>
      <c r="F30" s="157">
        <f t="shared" si="0"/>
        <v>77.234702436094096</v>
      </c>
      <c r="G30" s="157">
        <f t="shared" si="1"/>
        <v>46.440942659182646</v>
      </c>
      <c r="K30" s="77"/>
    </row>
    <row r="31" spans="1:11" ht="15" customHeight="1" x14ac:dyDescent="0.2">
      <c r="A31" s="78">
        <v>63</v>
      </c>
      <c r="B31" s="78" t="s">
        <v>114</v>
      </c>
      <c r="C31" s="154"/>
      <c r="D31" s="79"/>
      <c r="E31" s="154"/>
      <c r="F31" s="157">
        <v>0</v>
      </c>
      <c r="G31" s="157">
        <v>0</v>
      </c>
      <c r="K31" s="77"/>
    </row>
    <row r="32" spans="1:11" ht="15" customHeight="1" x14ac:dyDescent="0.2">
      <c r="A32" s="78">
        <v>636</v>
      </c>
      <c r="B32" s="78" t="s">
        <v>115</v>
      </c>
      <c r="C32" s="154"/>
      <c r="D32" s="79"/>
      <c r="E32" s="154"/>
      <c r="F32" s="157">
        <v>0</v>
      </c>
      <c r="G32" s="157">
        <v>0</v>
      </c>
      <c r="K32" s="77"/>
    </row>
    <row r="33" spans="1:11" ht="15" customHeight="1" x14ac:dyDescent="0.2">
      <c r="A33" s="78">
        <v>6361</v>
      </c>
      <c r="B33" s="78" t="s">
        <v>116</v>
      </c>
      <c r="C33" s="154"/>
      <c r="D33" s="79"/>
      <c r="E33" s="154"/>
      <c r="F33" s="157"/>
      <c r="G33" s="157"/>
      <c r="K33" s="77"/>
    </row>
    <row r="34" spans="1:11" ht="15" customHeight="1" x14ac:dyDescent="0.2">
      <c r="A34" s="78">
        <v>6362</v>
      </c>
      <c r="B34" s="78" t="s">
        <v>117</v>
      </c>
      <c r="C34" s="154"/>
      <c r="D34" s="79"/>
      <c r="E34" s="154"/>
      <c r="F34" s="157"/>
      <c r="G34" s="157"/>
      <c r="K34" s="77"/>
    </row>
    <row r="35" spans="1:11" ht="15" customHeight="1" x14ac:dyDescent="0.2">
      <c r="A35" s="78">
        <v>638</v>
      </c>
      <c r="B35" s="78" t="s">
        <v>250</v>
      </c>
      <c r="C35" s="154"/>
      <c r="D35" s="79"/>
      <c r="E35" s="154"/>
      <c r="F35" s="157">
        <v>0</v>
      </c>
      <c r="G35" s="157">
        <v>0</v>
      </c>
      <c r="K35" s="77"/>
    </row>
    <row r="36" spans="1:11" ht="15" customHeight="1" x14ac:dyDescent="0.2">
      <c r="A36" s="78">
        <v>6381</v>
      </c>
      <c r="B36" s="78" t="s">
        <v>250</v>
      </c>
      <c r="C36" s="154"/>
      <c r="D36" s="79"/>
      <c r="E36" s="154"/>
      <c r="F36" s="157">
        <v>0</v>
      </c>
      <c r="G36" s="157">
        <v>0</v>
      </c>
      <c r="K36" s="77"/>
    </row>
    <row r="37" spans="1:11" x14ac:dyDescent="0.2">
      <c r="A37" s="212" t="s">
        <v>119</v>
      </c>
      <c r="B37" s="212"/>
      <c r="C37" s="153">
        <v>1222723.7</v>
      </c>
      <c r="D37" s="75">
        <v>444812.58</v>
      </c>
      <c r="E37" s="153">
        <v>296815.49</v>
      </c>
      <c r="F37" s="157">
        <f t="shared" si="0"/>
        <v>24.274943717865288</v>
      </c>
      <c r="G37" s="157">
        <f t="shared" si="1"/>
        <v>66.728213936755111</v>
      </c>
      <c r="K37" s="77"/>
    </row>
    <row r="38" spans="1:11" ht="15" customHeight="1" x14ac:dyDescent="0.2">
      <c r="A38" s="78">
        <v>6</v>
      </c>
      <c r="B38" s="78" t="s">
        <v>2</v>
      </c>
      <c r="C38" s="154">
        <v>1222723.7</v>
      </c>
      <c r="D38" s="79">
        <v>444812.58</v>
      </c>
      <c r="E38" s="154">
        <v>296815.49</v>
      </c>
      <c r="F38" s="157">
        <f t="shared" si="0"/>
        <v>24.274943717865288</v>
      </c>
      <c r="G38" s="157">
        <f t="shared" si="1"/>
        <v>66.728213936755111</v>
      </c>
      <c r="K38" s="77"/>
    </row>
    <row r="39" spans="1:11" ht="15" customHeight="1" x14ac:dyDescent="0.2">
      <c r="A39" s="78">
        <v>63</v>
      </c>
      <c r="B39" s="78" t="s">
        <v>120</v>
      </c>
      <c r="C39" s="154"/>
      <c r="D39" s="79"/>
      <c r="E39" s="154"/>
      <c r="F39" s="157"/>
      <c r="G39" s="157"/>
      <c r="K39" s="77"/>
    </row>
    <row r="40" spans="1:11" ht="15" customHeight="1" x14ac:dyDescent="0.2">
      <c r="A40" s="78">
        <v>632</v>
      </c>
      <c r="B40" s="78" t="s">
        <v>121</v>
      </c>
      <c r="C40" s="154"/>
      <c r="D40" s="79"/>
      <c r="E40" s="154"/>
      <c r="F40" s="157"/>
      <c r="G40" s="157"/>
      <c r="K40" s="77"/>
    </row>
    <row r="41" spans="1:11" ht="15" customHeight="1" x14ac:dyDescent="0.2">
      <c r="A41" s="78">
        <v>6323</v>
      </c>
      <c r="B41" s="78" t="s">
        <v>122</v>
      </c>
      <c r="C41" s="154"/>
      <c r="D41" s="79"/>
      <c r="E41" s="154"/>
      <c r="F41" s="157"/>
      <c r="G41" s="157"/>
      <c r="K41" s="77"/>
    </row>
    <row r="42" spans="1:11" ht="15" customHeight="1" x14ac:dyDescent="0.2">
      <c r="A42" s="78">
        <v>636</v>
      </c>
      <c r="B42" s="78" t="s">
        <v>267</v>
      </c>
      <c r="C42" s="154">
        <v>0</v>
      </c>
      <c r="D42" s="79">
        <v>324812.58</v>
      </c>
      <c r="E42" s="154">
        <v>212753.89</v>
      </c>
      <c r="F42" s="157">
        <v>0</v>
      </c>
      <c r="G42" s="157">
        <f>E42/D42*100</f>
        <v>65.500508016038054</v>
      </c>
      <c r="K42" s="77"/>
    </row>
    <row r="43" spans="1:11" ht="15" customHeight="1" x14ac:dyDescent="0.2">
      <c r="A43" s="78">
        <v>638</v>
      </c>
      <c r="B43" s="78" t="s">
        <v>123</v>
      </c>
      <c r="C43" s="154">
        <v>1222723.7</v>
      </c>
      <c r="D43" s="79">
        <v>120000</v>
      </c>
      <c r="E43" s="154">
        <v>84061.6</v>
      </c>
      <c r="F43" s="157">
        <f t="shared" si="0"/>
        <v>6.8749464821856332</v>
      </c>
      <c r="G43" s="157">
        <f t="shared" si="1"/>
        <v>70.051333333333346</v>
      </c>
      <c r="K43" s="77"/>
    </row>
    <row r="44" spans="1:11" ht="15" customHeight="1" x14ac:dyDescent="0.2">
      <c r="A44" s="78">
        <v>6381</v>
      </c>
      <c r="B44" s="78" t="s">
        <v>124</v>
      </c>
      <c r="C44" s="154"/>
      <c r="D44" s="79"/>
      <c r="E44" s="154"/>
      <c r="F44" s="157"/>
      <c r="G44" s="157"/>
      <c r="K44" s="77"/>
    </row>
    <row r="45" spans="1:11" x14ac:dyDescent="0.2">
      <c r="A45" s="212" t="s">
        <v>125</v>
      </c>
      <c r="B45" s="212"/>
      <c r="C45" s="153">
        <v>0</v>
      </c>
      <c r="D45" s="75">
        <v>0</v>
      </c>
      <c r="E45" s="153">
        <v>1540</v>
      </c>
      <c r="F45" s="157"/>
      <c r="G45" s="157"/>
      <c r="K45" s="77"/>
    </row>
    <row r="46" spans="1:11" ht="15" customHeight="1" x14ac:dyDescent="0.2">
      <c r="A46" s="78">
        <v>6</v>
      </c>
      <c r="B46" s="78" t="s">
        <v>2</v>
      </c>
      <c r="C46" s="154">
        <v>0</v>
      </c>
      <c r="D46" s="79">
        <v>0</v>
      </c>
      <c r="E46" s="154">
        <v>1540</v>
      </c>
      <c r="F46" s="157"/>
      <c r="G46" s="157"/>
      <c r="K46" s="77"/>
    </row>
    <row r="47" spans="1:11" ht="15" customHeight="1" x14ac:dyDescent="0.2">
      <c r="A47" s="78">
        <v>66</v>
      </c>
      <c r="B47" s="78" t="s">
        <v>96</v>
      </c>
      <c r="C47" s="154">
        <v>0</v>
      </c>
      <c r="D47" s="79">
        <v>0</v>
      </c>
      <c r="E47" s="154">
        <v>1540</v>
      </c>
      <c r="F47" s="157"/>
      <c r="G47" s="157"/>
      <c r="K47" s="77"/>
    </row>
    <row r="48" spans="1:11" ht="15" customHeight="1" x14ac:dyDescent="0.2">
      <c r="A48" s="78">
        <v>663</v>
      </c>
      <c r="B48" s="78" t="s">
        <v>126</v>
      </c>
      <c r="C48" s="154">
        <v>0</v>
      </c>
      <c r="D48" s="79">
        <v>0</v>
      </c>
      <c r="E48" s="154">
        <v>1540</v>
      </c>
      <c r="F48" s="157"/>
      <c r="G48" s="157"/>
      <c r="K48" s="77"/>
    </row>
    <row r="49" spans="1:11" ht="15" customHeight="1" x14ac:dyDescent="0.2">
      <c r="A49" s="78">
        <v>6631</v>
      </c>
      <c r="B49" s="78" t="s">
        <v>40</v>
      </c>
      <c r="C49" s="154">
        <v>0</v>
      </c>
      <c r="D49" s="79">
        <v>0</v>
      </c>
      <c r="E49" s="154">
        <v>1540</v>
      </c>
      <c r="F49" s="157"/>
      <c r="G49" s="157"/>
      <c r="K49" s="77"/>
    </row>
    <row r="50" spans="1:11" x14ac:dyDescent="0.2">
      <c r="A50" s="212" t="s">
        <v>127</v>
      </c>
      <c r="B50" s="212"/>
      <c r="C50" s="153">
        <v>0</v>
      </c>
      <c r="D50" s="75">
        <v>0</v>
      </c>
      <c r="E50" s="153">
        <v>0</v>
      </c>
      <c r="F50" s="157"/>
      <c r="G50" s="157"/>
      <c r="K50" s="77"/>
    </row>
    <row r="51" spans="1:11" ht="15" customHeight="1" x14ac:dyDescent="0.2">
      <c r="A51" s="80">
        <v>7</v>
      </c>
      <c r="B51" s="81" t="s">
        <v>128</v>
      </c>
      <c r="C51" s="155">
        <v>0</v>
      </c>
      <c r="D51" s="82">
        <v>0</v>
      </c>
      <c r="E51" s="155">
        <v>0</v>
      </c>
      <c r="F51" s="157"/>
      <c r="G51" s="157"/>
      <c r="K51" s="77"/>
    </row>
    <row r="52" spans="1:11" ht="15" customHeight="1" x14ac:dyDescent="0.2">
      <c r="A52" s="80">
        <v>72</v>
      </c>
      <c r="B52" s="81" t="s">
        <v>129</v>
      </c>
      <c r="C52" s="155">
        <v>0</v>
      </c>
      <c r="D52" s="82">
        <v>0</v>
      </c>
      <c r="E52" s="155">
        <v>0</v>
      </c>
      <c r="F52" s="157"/>
      <c r="G52" s="157"/>
      <c r="K52" s="77"/>
    </row>
    <row r="53" spans="1:11" ht="15" customHeight="1" x14ac:dyDescent="0.2">
      <c r="A53" s="80">
        <v>721</v>
      </c>
      <c r="B53" s="78" t="s">
        <v>130</v>
      </c>
      <c r="C53" s="155"/>
      <c r="D53" s="82"/>
      <c r="E53" s="155"/>
      <c r="F53" s="157"/>
      <c r="G53" s="157"/>
      <c r="K53" s="77"/>
    </row>
    <row r="54" spans="1:11" ht="15" customHeight="1" x14ac:dyDescent="0.2">
      <c r="A54" s="78">
        <v>7211</v>
      </c>
      <c r="B54" s="78" t="s">
        <v>131</v>
      </c>
      <c r="C54" s="154">
        <v>0</v>
      </c>
      <c r="D54" s="79">
        <v>0</v>
      </c>
      <c r="E54" s="154">
        <v>0</v>
      </c>
      <c r="F54" s="157"/>
      <c r="G54" s="157"/>
      <c r="K54" s="77"/>
    </row>
    <row r="55" spans="1:11" x14ac:dyDescent="0.2">
      <c r="A55" s="212" t="s">
        <v>268</v>
      </c>
      <c r="B55" s="212"/>
      <c r="C55" s="153">
        <v>0</v>
      </c>
      <c r="D55" s="75">
        <v>0</v>
      </c>
      <c r="E55" s="153">
        <v>3858947.5</v>
      </c>
      <c r="F55" s="157"/>
      <c r="G55" s="157"/>
      <c r="K55" s="77"/>
    </row>
    <row r="56" spans="1:11" ht="15" customHeight="1" x14ac:dyDescent="0.2">
      <c r="A56" s="80">
        <v>6</v>
      </c>
      <c r="B56" s="81" t="s">
        <v>2</v>
      </c>
      <c r="C56" s="155">
        <v>0</v>
      </c>
      <c r="D56" s="121">
        <v>0</v>
      </c>
      <c r="E56" s="155">
        <v>3858947.5</v>
      </c>
      <c r="F56" s="157"/>
      <c r="G56" s="157"/>
      <c r="K56" s="77"/>
    </row>
    <row r="57" spans="1:11" ht="15" customHeight="1" x14ac:dyDescent="0.2">
      <c r="A57" s="80">
        <v>67</v>
      </c>
      <c r="B57" s="81" t="s">
        <v>97</v>
      </c>
      <c r="C57" s="155">
        <v>0</v>
      </c>
      <c r="D57" s="121">
        <v>0</v>
      </c>
      <c r="E57" s="155">
        <v>3804153.93</v>
      </c>
      <c r="F57" s="157"/>
      <c r="G57" s="157"/>
      <c r="K57" s="77"/>
    </row>
    <row r="58" spans="1:11" ht="15" customHeight="1" x14ac:dyDescent="0.2">
      <c r="A58" s="80">
        <v>63</v>
      </c>
      <c r="B58" s="78" t="s">
        <v>196</v>
      </c>
      <c r="C58" s="155">
        <v>0</v>
      </c>
      <c r="D58" s="121">
        <v>0</v>
      </c>
      <c r="E58" s="155">
        <v>54793.57</v>
      </c>
      <c r="F58" s="157"/>
      <c r="G58" s="157"/>
      <c r="K58" s="77"/>
    </row>
    <row r="59" spans="1:11" x14ac:dyDescent="0.2">
      <c r="B59" s="78"/>
      <c r="C59" s="77"/>
      <c r="D59" s="77"/>
      <c r="E59" s="77"/>
      <c r="F59" s="77"/>
      <c r="G59" s="152"/>
      <c r="K59" s="77"/>
    </row>
    <row r="60" spans="1:11" ht="38.25" x14ac:dyDescent="0.2">
      <c r="A60" s="83"/>
      <c r="B60" s="70" t="s">
        <v>6</v>
      </c>
      <c r="C60" s="70" t="s">
        <v>222</v>
      </c>
      <c r="D60" s="70" t="s">
        <v>262</v>
      </c>
      <c r="E60" s="70" t="s">
        <v>263</v>
      </c>
      <c r="F60" s="70" t="s">
        <v>172</v>
      </c>
      <c r="G60" s="70" t="s">
        <v>171</v>
      </c>
      <c r="K60" s="77"/>
    </row>
    <row r="61" spans="1:11" x14ac:dyDescent="0.2">
      <c r="A61" s="218" t="s">
        <v>7</v>
      </c>
      <c r="B61" s="219"/>
      <c r="C61" s="84">
        <f>C62+C63</f>
        <v>4292668.6900000004</v>
      </c>
      <c r="D61" s="84">
        <v>5742188.1500000004</v>
      </c>
      <c r="E61" s="84">
        <f>E62+E63</f>
        <v>3824262.43</v>
      </c>
      <c r="F61" s="76">
        <f>E61/C61*100</f>
        <v>89.088227072096728</v>
      </c>
      <c r="G61" s="76">
        <f t="shared" ref="G61:G71" si="2">(E61/D61)*100</f>
        <v>66.59939260262658</v>
      </c>
      <c r="K61" s="77"/>
    </row>
    <row r="62" spans="1:11" x14ac:dyDescent="0.2">
      <c r="A62" s="218" t="s">
        <v>173</v>
      </c>
      <c r="B62" s="219"/>
      <c r="C62" s="84">
        <v>1473201.78</v>
      </c>
      <c r="D62" s="84">
        <v>2581100.2000000002</v>
      </c>
      <c r="E62" s="84">
        <v>1612451.96</v>
      </c>
      <c r="F62" s="76">
        <f t="shared" ref="F62:F129" si="3">E62/C62*100</f>
        <v>109.45221366756697</v>
      </c>
      <c r="G62" s="76">
        <f t="shared" si="2"/>
        <v>62.471498006935178</v>
      </c>
      <c r="K62" s="77"/>
    </row>
    <row r="63" spans="1:11" x14ac:dyDescent="0.2">
      <c r="A63" s="220" t="s">
        <v>132</v>
      </c>
      <c r="B63" s="220"/>
      <c r="C63" s="84">
        <v>2819466.91</v>
      </c>
      <c r="D63" s="84">
        <v>3161087.95</v>
      </c>
      <c r="E63" s="84">
        <v>2211810.4700000002</v>
      </c>
      <c r="F63" s="76">
        <f t="shared" si="3"/>
        <v>78.447825089034296</v>
      </c>
      <c r="G63" s="76">
        <f t="shared" si="2"/>
        <v>69.969912415755473</v>
      </c>
      <c r="K63" s="77"/>
    </row>
    <row r="64" spans="1:11" x14ac:dyDescent="0.2">
      <c r="A64" s="211" t="s">
        <v>133</v>
      </c>
      <c r="B64" s="211"/>
      <c r="C64" s="85"/>
      <c r="D64" s="85"/>
      <c r="E64" s="85"/>
      <c r="F64" s="76"/>
      <c r="G64" s="76"/>
      <c r="K64" s="77"/>
    </row>
    <row r="65" spans="1:11" ht="15" customHeight="1" x14ac:dyDescent="0.2">
      <c r="A65" s="86">
        <v>3</v>
      </c>
      <c r="B65" s="86" t="s">
        <v>3</v>
      </c>
      <c r="C65" s="87">
        <v>138496.62</v>
      </c>
      <c r="D65" s="87">
        <v>191500</v>
      </c>
      <c r="E65" s="87">
        <v>320599.3</v>
      </c>
      <c r="F65" s="76">
        <f t="shared" si="3"/>
        <v>231.48528823302689</v>
      </c>
      <c r="G65" s="76">
        <f t="shared" si="2"/>
        <v>167.41477806788512</v>
      </c>
      <c r="K65" s="77"/>
    </row>
    <row r="66" spans="1:11" ht="15" customHeight="1" x14ac:dyDescent="0.2">
      <c r="A66" s="86">
        <v>31</v>
      </c>
      <c r="B66" s="86" t="s">
        <v>4</v>
      </c>
      <c r="C66" s="87">
        <v>48176.26</v>
      </c>
      <c r="D66" s="87">
        <v>90000</v>
      </c>
      <c r="E66" s="87">
        <v>158451.88</v>
      </c>
      <c r="F66" s="76">
        <f t="shared" si="3"/>
        <v>328.90033389889544</v>
      </c>
      <c r="G66" s="76">
        <f t="shared" si="2"/>
        <v>176.05764444444446</v>
      </c>
      <c r="K66" s="77"/>
    </row>
    <row r="67" spans="1:11" ht="15" customHeight="1" x14ac:dyDescent="0.2">
      <c r="A67" s="78">
        <v>311</v>
      </c>
      <c r="B67" s="78" t="s">
        <v>16</v>
      </c>
      <c r="C67" s="79">
        <v>40591.81</v>
      </c>
      <c r="D67" s="79"/>
      <c r="E67" s="79">
        <v>126975.87</v>
      </c>
      <c r="F67" s="76"/>
      <c r="G67" s="76"/>
      <c r="K67" s="77"/>
    </row>
    <row r="68" spans="1:11" ht="15" customHeight="1" x14ac:dyDescent="0.2">
      <c r="A68" s="78">
        <v>312</v>
      </c>
      <c r="B68" s="78" t="s">
        <v>43</v>
      </c>
      <c r="C68" s="79">
        <v>900</v>
      </c>
      <c r="D68" s="79"/>
      <c r="E68" s="79">
        <v>10525</v>
      </c>
      <c r="F68" s="76"/>
      <c r="G68" s="76"/>
      <c r="K68" s="77"/>
    </row>
    <row r="69" spans="1:11" ht="15" customHeight="1" x14ac:dyDescent="0.2">
      <c r="A69" s="78">
        <v>313</v>
      </c>
      <c r="B69" s="78" t="s">
        <v>134</v>
      </c>
      <c r="C69" s="79">
        <v>6684.45</v>
      </c>
      <c r="D69" s="79"/>
      <c r="E69" s="79">
        <v>20951.009999999998</v>
      </c>
      <c r="F69" s="76">
        <f t="shared" si="3"/>
        <v>313.42907793460944</v>
      </c>
      <c r="G69" s="76"/>
      <c r="K69" s="77"/>
    </row>
    <row r="70" spans="1:11" ht="15" customHeight="1" x14ac:dyDescent="0.2">
      <c r="A70" s="78">
        <v>3132</v>
      </c>
      <c r="B70" s="78" t="s">
        <v>135</v>
      </c>
      <c r="C70" s="79">
        <v>6684.45</v>
      </c>
      <c r="D70" s="79"/>
      <c r="E70" s="79">
        <v>20951.009999999998</v>
      </c>
      <c r="F70" s="76"/>
      <c r="G70" s="76"/>
      <c r="K70" s="77"/>
    </row>
    <row r="71" spans="1:11" ht="15" customHeight="1" x14ac:dyDescent="0.2">
      <c r="A71" s="86">
        <v>32</v>
      </c>
      <c r="B71" s="86" t="s">
        <v>9</v>
      </c>
      <c r="C71" s="87">
        <v>90320.36</v>
      </c>
      <c r="D71" s="87">
        <v>100000</v>
      </c>
      <c r="E71" s="87">
        <v>160777.66</v>
      </c>
      <c r="F71" s="76">
        <f t="shared" si="3"/>
        <v>178.00821431624055</v>
      </c>
      <c r="G71" s="76">
        <f t="shared" si="2"/>
        <v>160.77766</v>
      </c>
      <c r="K71" s="77"/>
    </row>
    <row r="72" spans="1:11" ht="15" customHeight="1" x14ac:dyDescent="0.2">
      <c r="A72" s="78">
        <v>321</v>
      </c>
      <c r="B72" s="78" t="s">
        <v>136</v>
      </c>
      <c r="C72" s="79">
        <v>33880.33</v>
      </c>
      <c r="D72" s="79"/>
      <c r="E72" s="79">
        <v>36027.870000000003</v>
      </c>
      <c r="F72" s="76">
        <f t="shared" si="3"/>
        <v>106.33860413992426</v>
      </c>
      <c r="G72" s="76"/>
      <c r="K72" s="77"/>
    </row>
    <row r="73" spans="1:11" ht="15" customHeight="1" x14ac:dyDescent="0.2">
      <c r="A73" s="78">
        <v>3211</v>
      </c>
      <c r="B73" s="78" t="s">
        <v>19</v>
      </c>
      <c r="C73" s="79">
        <v>33231.279999999999</v>
      </c>
      <c r="D73" s="79"/>
      <c r="E73" s="79">
        <v>33356.629999999997</v>
      </c>
      <c r="F73" s="76"/>
      <c r="G73" s="76"/>
      <c r="K73" s="77"/>
    </row>
    <row r="74" spans="1:11" ht="15" customHeight="1" x14ac:dyDescent="0.2">
      <c r="A74" s="78">
        <v>322</v>
      </c>
      <c r="B74" s="78" t="s">
        <v>86</v>
      </c>
      <c r="C74" s="79">
        <v>10173.33</v>
      </c>
      <c r="D74" s="79"/>
      <c r="E74" s="79">
        <v>59680.4</v>
      </c>
      <c r="F74" s="76">
        <f t="shared" si="3"/>
        <v>586.63584096849308</v>
      </c>
      <c r="G74" s="76"/>
      <c r="K74" s="77"/>
    </row>
    <row r="75" spans="1:11" ht="15" customHeight="1" x14ac:dyDescent="0.2">
      <c r="A75" s="78">
        <v>3221</v>
      </c>
      <c r="B75" s="78" t="s">
        <v>137</v>
      </c>
      <c r="C75" s="79">
        <v>2568.65</v>
      </c>
      <c r="D75" s="79"/>
      <c r="E75" s="79">
        <v>18383.16</v>
      </c>
      <c r="F75" s="76"/>
      <c r="G75" s="76"/>
      <c r="K75" s="77"/>
    </row>
    <row r="76" spans="1:11" ht="15" customHeight="1" x14ac:dyDescent="0.2">
      <c r="A76" s="78">
        <v>323</v>
      </c>
      <c r="B76" s="78" t="s">
        <v>87</v>
      </c>
      <c r="C76" s="79">
        <v>20269.310000000001</v>
      </c>
      <c r="D76" s="79"/>
      <c r="E76" s="79">
        <v>42299.88</v>
      </c>
      <c r="F76" s="76">
        <f t="shared" si="3"/>
        <v>208.68929430750231</v>
      </c>
      <c r="G76" s="76"/>
      <c r="K76" s="77"/>
    </row>
    <row r="77" spans="1:11" ht="15" customHeight="1" x14ac:dyDescent="0.2">
      <c r="A77" s="78">
        <v>3231</v>
      </c>
      <c r="B77" s="78" t="s">
        <v>54</v>
      </c>
      <c r="C77" s="79">
        <v>4358.24</v>
      </c>
      <c r="D77" s="79"/>
      <c r="E77" s="79">
        <v>3348.5</v>
      </c>
      <c r="F77" s="76"/>
      <c r="G77" s="76"/>
      <c r="K77" s="77"/>
    </row>
    <row r="78" spans="1:11" ht="15" customHeight="1" x14ac:dyDescent="0.2">
      <c r="A78" s="78">
        <v>3232</v>
      </c>
      <c r="B78" s="78" t="s">
        <v>138</v>
      </c>
      <c r="C78" s="79">
        <v>1858.75</v>
      </c>
      <c r="D78" s="79"/>
      <c r="E78" s="79">
        <v>7243.11</v>
      </c>
      <c r="F78" s="76"/>
      <c r="G78" s="76"/>
      <c r="K78" s="77"/>
    </row>
    <row r="79" spans="1:11" ht="15" customHeight="1" x14ac:dyDescent="0.2">
      <c r="A79" s="78">
        <v>3233</v>
      </c>
      <c r="B79" s="78" t="s">
        <v>56</v>
      </c>
      <c r="C79" s="79">
        <v>1000.6</v>
      </c>
      <c r="D79" s="79"/>
      <c r="E79" s="79">
        <v>5601.82</v>
      </c>
      <c r="F79" s="76"/>
      <c r="G79" s="76"/>
      <c r="K79" s="77"/>
    </row>
    <row r="80" spans="1:11" ht="15" customHeight="1" x14ac:dyDescent="0.2">
      <c r="A80" s="78">
        <v>3234</v>
      </c>
      <c r="B80" s="78" t="s">
        <v>57</v>
      </c>
      <c r="C80" s="79">
        <v>467.8</v>
      </c>
      <c r="D80" s="79"/>
      <c r="E80" s="79">
        <v>0</v>
      </c>
      <c r="F80" s="76"/>
      <c r="G80" s="76"/>
      <c r="K80" s="77"/>
    </row>
    <row r="81" spans="1:11" ht="15" customHeight="1" x14ac:dyDescent="0.2">
      <c r="A81" s="78">
        <v>3235</v>
      </c>
      <c r="B81" s="78" t="s">
        <v>58</v>
      </c>
      <c r="C81" s="79">
        <v>6695.47</v>
      </c>
      <c r="D81" s="79"/>
      <c r="E81" s="79">
        <v>1799.71</v>
      </c>
      <c r="F81" s="76"/>
      <c r="G81" s="76"/>
      <c r="K81" s="77"/>
    </row>
    <row r="82" spans="1:11" ht="15" customHeight="1" x14ac:dyDescent="0.2">
      <c r="A82" s="78">
        <v>3236</v>
      </c>
      <c r="B82" s="78" t="s">
        <v>78</v>
      </c>
      <c r="C82" s="79"/>
      <c r="D82" s="79"/>
      <c r="E82" s="79">
        <v>140.38</v>
      </c>
      <c r="F82" s="76"/>
      <c r="G82" s="76"/>
      <c r="K82" s="77"/>
    </row>
    <row r="83" spans="1:11" ht="15" customHeight="1" x14ac:dyDescent="0.2">
      <c r="A83" s="78">
        <v>3237</v>
      </c>
      <c r="B83" s="78" t="s">
        <v>59</v>
      </c>
      <c r="C83" s="79">
        <v>602</v>
      </c>
      <c r="D83" s="79"/>
      <c r="E83" s="79">
        <v>2806.13</v>
      </c>
      <c r="F83" s="76"/>
      <c r="G83" s="76"/>
      <c r="K83" s="77"/>
    </row>
    <row r="84" spans="1:11" ht="15" customHeight="1" x14ac:dyDescent="0.2">
      <c r="A84" s="78">
        <v>3238</v>
      </c>
      <c r="B84" s="78" t="s">
        <v>60</v>
      </c>
      <c r="C84" s="79">
        <v>536.45000000000005</v>
      </c>
      <c r="D84" s="79"/>
      <c r="E84" s="79">
        <v>10993.23</v>
      </c>
      <c r="F84" s="76"/>
      <c r="G84" s="76"/>
      <c r="K84" s="77"/>
    </row>
    <row r="85" spans="1:11" ht="15" customHeight="1" x14ac:dyDescent="0.2">
      <c r="A85" s="78">
        <v>3239</v>
      </c>
      <c r="B85" s="78" t="s">
        <v>61</v>
      </c>
      <c r="C85" s="79">
        <v>4750</v>
      </c>
      <c r="D85" s="79"/>
      <c r="E85" s="79">
        <v>10367</v>
      </c>
      <c r="F85" s="76"/>
      <c r="G85" s="76"/>
      <c r="K85" s="77"/>
    </row>
    <row r="86" spans="1:11" ht="15" customHeight="1" x14ac:dyDescent="0.2">
      <c r="A86" s="78">
        <v>329</v>
      </c>
      <c r="B86" s="78" t="s">
        <v>85</v>
      </c>
      <c r="C86" s="79">
        <v>25997.39</v>
      </c>
      <c r="D86" s="79"/>
      <c r="E86" s="79">
        <v>22769.51</v>
      </c>
      <c r="F86" s="76">
        <f t="shared" si="3"/>
        <v>87.583830530680189</v>
      </c>
      <c r="G86" s="76"/>
      <c r="K86" s="77"/>
    </row>
    <row r="87" spans="1:11" ht="15" customHeight="1" x14ac:dyDescent="0.2">
      <c r="A87" s="78">
        <v>3293</v>
      </c>
      <c r="B87" s="78" t="s">
        <v>81</v>
      </c>
      <c r="C87" s="79">
        <v>1639.98</v>
      </c>
      <c r="D87" s="79"/>
      <c r="E87" s="79">
        <v>4867.9399999999996</v>
      </c>
      <c r="F87" s="76"/>
      <c r="G87" s="76"/>
      <c r="K87" s="77"/>
    </row>
    <row r="88" spans="1:11" ht="15" customHeight="1" x14ac:dyDescent="0.2">
      <c r="A88" s="78">
        <v>3294</v>
      </c>
      <c r="B88" s="78" t="s">
        <v>147</v>
      </c>
      <c r="C88" s="79">
        <v>635</v>
      </c>
      <c r="D88" s="79"/>
      <c r="E88" s="79">
        <v>635</v>
      </c>
      <c r="F88" s="76"/>
      <c r="G88" s="76"/>
      <c r="K88" s="77"/>
    </row>
    <row r="89" spans="1:11" ht="15" customHeight="1" x14ac:dyDescent="0.2">
      <c r="A89" s="78">
        <v>3295</v>
      </c>
      <c r="B89" s="78" t="s">
        <v>83</v>
      </c>
      <c r="C89" s="79">
        <v>191.11</v>
      </c>
      <c r="D89" s="79"/>
      <c r="E89" s="79">
        <v>815.52</v>
      </c>
      <c r="F89" s="76"/>
      <c r="G89" s="76"/>
      <c r="K89" s="77"/>
    </row>
    <row r="90" spans="1:11" ht="15" customHeight="1" x14ac:dyDescent="0.2">
      <c r="A90" s="78">
        <v>3299</v>
      </c>
      <c r="B90" s="78" t="s">
        <v>85</v>
      </c>
      <c r="C90" s="79">
        <v>23531.3</v>
      </c>
      <c r="D90" s="79"/>
      <c r="E90" s="79">
        <v>8742.18</v>
      </c>
      <c r="F90" s="76"/>
      <c r="G90" s="76"/>
      <c r="K90" s="77"/>
    </row>
    <row r="91" spans="1:11" ht="15" customHeight="1" x14ac:dyDescent="0.2">
      <c r="A91" s="86">
        <v>34</v>
      </c>
      <c r="B91" s="86" t="s">
        <v>75</v>
      </c>
      <c r="C91" s="87">
        <v>5933.25</v>
      </c>
      <c r="D91" s="87">
        <v>1500</v>
      </c>
      <c r="E91" s="87">
        <v>669.76</v>
      </c>
      <c r="F91" s="76"/>
      <c r="G91" s="76">
        <f t="shared" ref="G91:G147" si="4">(E91/D91)*100</f>
        <v>44.650666666666666</v>
      </c>
      <c r="K91" s="77"/>
    </row>
    <row r="92" spans="1:11" ht="15" customHeight="1" x14ac:dyDescent="0.2">
      <c r="A92" s="78">
        <v>343</v>
      </c>
      <c r="B92" s="78" t="s">
        <v>139</v>
      </c>
      <c r="C92" s="79"/>
      <c r="D92" s="79"/>
      <c r="E92" s="79">
        <v>669.76</v>
      </c>
      <c r="F92" s="76"/>
      <c r="G92" s="76"/>
      <c r="K92" s="77"/>
    </row>
    <row r="93" spans="1:11" ht="15" customHeight="1" x14ac:dyDescent="0.2">
      <c r="A93" s="78">
        <v>3431</v>
      </c>
      <c r="B93" s="78" t="s">
        <v>269</v>
      </c>
      <c r="C93" s="79"/>
      <c r="D93" s="79"/>
      <c r="E93" s="79">
        <v>669.76</v>
      </c>
      <c r="F93" s="76"/>
      <c r="G93" s="76"/>
      <c r="K93" s="77"/>
    </row>
    <row r="94" spans="1:11" ht="15" customHeight="1" x14ac:dyDescent="0.2">
      <c r="A94" s="161">
        <v>38</v>
      </c>
      <c r="B94" s="161" t="s">
        <v>40</v>
      </c>
      <c r="C94" s="162"/>
      <c r="D94" s="162">
        <v>0</v>
      </c>
      <c r="E94" s="162">
        <v>700</v>
      </c>
      <c r="F94" s="76"/>
      <c r="G94" s="76"/>
      <c r="K94" s="77"/>
    </row>
    <row r="95" spans="1:11" ht="15" customHeight="1" x14ac:dyDescent="0.2">
      <c r="A95" s="78">
        <v>381</v>
      </c>
      <c r="B95" s="78" t="s">
        <v>240</v>
      </c>
      <c r="C95" s="79"/>
      <c r="D95" s="79"/>
      <c r="E95" s="79">
        <v>700</v>
      </c>
      <c r="F95" s="76"/>
      <c r="G95" s="76"/>
      <c r="K95" s="77"/>
    </row>
    <row r="96" spans="1:11" x14ac:dyDescent="0.2">
      <c r="A96" s="211" t="s">
        <v>140</v>
      </c>
      <c r="B96" s="211"/>
      <c r="C96" s="85"/>
      <c r="D96" s="85"/>
      <c r="E96" s="85"/>
      <c r="F96" s="76"/>
      <c r="G96" s="76"/>
      <c r="K96" s="77"/>
    </row>
    <row r="97" spans="1:11" ht="15" customHeight="1" x14ac:dyDescent="0.2">
      <c r="A97" s="86">
        <v>3</v>
      </c>
      <c r="B97" s="86" t="s">
        <v>3</v>
      </c>
      <c r="C97" s="87"/>
      <c r="D97" s="87"/>
      <c r="E97" s="87"/>
      <c r="F97" s="76"/>
      <c r="G97" s="76"/>
      <c r="K97" s="77"/>
    </row>
    <row r="98" spans="1:11" ht="15" customHeight="1" x14ac:dyDescent="0.2">
      <c r="A98" s="86">
        <v>31</v>
      </c>
      <c r="B98" s="86" t="s">
        <v>4</v>
      </c>
      <c r="C98" s="87"/>
      <c r="D98" s="87"/>
      <c r="E98" s="87"/>
      <c r="F98" s="76"/>
      <c r="G98" s="76"/>
      <c r="K98" s="77"/>
    </row>
    <row r="99" spans="1:11" ht="15" customHeight="1" x14ac:dyDescent="0.2">
      <c r="A99" s="78">
        <v>311</v>
      </c>
      <c r="B99" s="78" t="s">
        <v>16</v>
      </c>
      <c r="C99" s="79"/>
      <c r="D99" s="79"/>
      <c r="E99" s="79"/>
      <c r="F99" s="76"/>
      <c r="G99" s="76"/>
      <c r="K99" s="77"/>
    </row>
    <row r="100" spans="1:11" ht="15" customHeight="1" x14ac:dyDescent="0.2">
      <c r="A100" s="78">
        <v>3111</v>
      </c>
      <c r="B100" s="78" t="s">
        <v>17</v>
      </c>
      <c r="C100" s="79"/>
      <c r="D100" s="79"/>
      <c r="E100" s="79"/>
      <c r="F100" s="76"/>
      <c r="G100" s="76"/>
      <c r="K100" s="77"/>
    </row>
    <row r="101" spans="1:11" ht="15" customHeight="1" x14ac:dyDescent="0.2">
      <c r="A101" s="78">
        <v>313</v>
      </c>
      <c r="B101" s="78" t="s">
        <v>134</v>
      </c>
      <c r="C101" s="79"/>
      <c r="D101" s="79"/>
      <c r="E101" s="79"/>
      <c r="F101" s="76"/>
      <c r="G101" s="76"/>
      <c r="K101" s="77"/>
    </row>
    <row r="102" spans="1:11" ht="15" customHeight="1" x14ac:dyDescent="0.2">
      <c r="A102" s="78">
        <v>3132</v>
      </c>
      <c r="B102" s="78" t="s">
        <v>135</v>
      </c>
      <c r="C102" s="79"/>
      <c r="D102" s="79"/>
      <c r="E102" s="79"/>
      <c r="F102" s="76"/>
      <c r="G102" s="76"/>
      <c r="K102" s="77"/>
    </row>
    <row r="103" spans="1:11" ht="15" customHeight="1" x14ac:dyDescent="0.2">
      <c r="A103" s="86">
        <v>32</v>
      </c>
      <c r="B103" s="86" t="s">
        <v>9</v>
      </c>
      <c r="C103" s="87"/>
      <c r="D103" s="87"/>
      <c r="E103" s="87"/>
      <c r="F103" s="76"/>
      <c r="G103" s="76"/>
      <c r="K103" s="77"/>
    </row>
    <row r="104" spans="1:11" ht="15" customHeight="1" x14ac:dyDescent="0.2">
      <c r="A104" s="78">
        <v>321</v>
      </c>
      <c r="B104" s="78" t="s">
        <v>136</v>
      </c>
      <c r="C104" s="79"/>
      <c r="D104" s="79"/>
      <c r="E104" s="79"/>
      <c r="F104" s="76"/>
      <c r="G104" s="76"/>
      <c r="K104" s="77"/>
    </row>
    <row r="105" spans="1:11" ht="15" customHeight="1" x14ac:dyDescent="0.2">
      <c r="A105" s="78">
        <v>3211</v>
      </c>
      <c r="B105" s="78" t="s">
        <v>19</v>
      </c>
      <c r="C105" s="79"/>
      <c r="D105" s="79"/>
      <c r="E105" s="79"/>
      <c r="F105" s="76"/>
      <c r="G105" s="76"/>
      <c r="K105" s="77"/>
    </row>
    <row r="106" spans="1:11" ht="15" customHeight="1" x14ac:dyDescent="0.2">
      <c r="A106" s="78">
        <v>322</v>
      </c>
      <c r="B106" s="78" t="s">
        <v>86</v>
      </c>
      <c r="C106" s="79"/>
      <c r="D106" s="79"/>
      <c r="E106" s="79"/>
      <c r="F106" s="76"/>
      <c r="G106" s="76"/>
      <c r="K106" s="77"/>
    </row>
    <row r="107" spans="1:11" ht="15" customHeight="1" x14ac:dyDescent="0.2">
      <c r="A107" s="78">
        <v>3221</v>
      </c>
      <c r="B107" s="78"/>
      <c r="C107" s="79"/>
      <c r="D107" s="79"/>
      <c r="E107" s="79"/>
      <c r="F107" s="76"/>
      <c r="G107" s="76"/>
      <c r="K107" s="77"/>
    </row>
    <row r="108" spans="1:11" ht="15" customHeight="1" x14ac:dyDescent="0.2">
      <c r="A108" s="78">
        <v>323</v>
      </c>
      <c r="B108" s="78" t="s">
        <v>87</v>
      </c>
      <c r="C108" s="79"/>
      <c r="D108" s="79"/>
      <c r="E108" s="79"/>
      <c r="F108" s="76"/>
      <c r="G108" s="76"/>
      <c r="K108" s="77"/>
    </row>
    <row r="109" spans="1:11" ht="15" customHeight="1" x14ac:dyDescent="0.2">
      <c r="A109" s="78">
        <v>3234</v>
      </c>
      <c r="B109" s="78"/>
      <c r="C109" s="79"/>
      <c r="D109" s="79"/>
      <c r="E109" s="79"/>
      <c r="F109" s="76"/>
      <c r="G109" s="76"/>
      <c r="K109" s="77"/>
    </row>
    <row r="110" spans="1:11" ht="15" customHeight="1" x14ac:dyDescent="0.2">
      <c r="A110" s="78">
        <v>329</v>
      </c>
      <c r="B110" s="78" t="s">
        <v>85</v>
      </c>
      <c r="C110" s="79"/>
      <c r="D110" s="79"/>
      <c r="E110" s="79"/>
      <c r="F110" s="76"/>
      <c r="G110" s="76"/>
      <c r="K110" s="77"/>
    </row>
    <row r="111" spans="1:11" ht="15" customHeight="1" x14ac:dyDescent="0.2">
      <c r="A111" s="78">
        <v>3299</v>
      </c>
      <c r="B111" s="78" t="s">
        <v>85</v>
      </c>
      <c r="C111" s="79"/>
      <c r="D111" s="79"/>
      <c r="E111" s="79"/>
      <c r="F111" s="76"/>
      <c r="G111" s="76"/>
      <c r="K111" s="77"/>
    </row>
    <row r="112" spans="1:11" ht="15" customHeight="1" x14ac:dyDescent="0.2">
      <c r="A112" s="86">
        <v>34</v>
      </c>
      <c r="B112" s="86" t="s">
        <v>75</v>
      </c>
      <c r="C112" s="87"/>
      <c r="D112" s="87"/>
      <c r="E112" s="87"/>
      <c r="F112" s="76"/>
      <c r="G112" s="76"/>
      <c r="K112" s="77"/>
    </row>
    <row r="113" spans="1:11" ht="15" customHeight="1" x14ac:dyDescent="0.2">
      <c r="A113" s="78">
        <v>343</v>
      </c>
      <c r="B113" s="78" t="s">
        <v>139</v>
      </c>
      <c r="C113" s="79"/>
      <c r="D113" s="79"/>
      <c r="E113" s="79"/>
      <c r="F113" s="76"/>
      <c r="G113" s="76"/>
      <c r="K113" s="77"/>
    </row>
    <row r="114" spans="1:11" ht="15" customHeight="1" x14ac:dyDescent="0.2">
      <c r="A114" s="78">
        <v>3431</v>
      </c>
      <c r="B114" s="78" t="s">
        <v>89</v>
      </c>
      <c r="C114" s="79"/>
      <c r="D114" s="79"/>
      <c r="E114" s="79"/>
      <c r="F114" s="76"/>
      <c r="G114" s="76"/>
      <c r="K114" s="77"/>
    </row>
    <row r="115" spans="1:11" x14ac:dyDescent="0.2">
      <c r="A115" s="211" t="s">
        <v>141</v>
      </c>
      <c r="B115" s="211"/>
      <c r="C115" s="85"/>
      <c r="D115" s="85"/>
      <c r="E115" s="85"/>
      <c r="F115" s="76"/>
      <c r="G115" s="76"/>
      <c r="K115" s="77"/>
    </row>
    <row r="116" spans="1:11" ht="15" customHeight="1" x14ac:dyDescent="0.2">
      <c r="A116" s="86">
        <v>3</v>
      </c>
      <c r="B116" s="86" t="s">
        <v>3</v>
      </c>
      <c r="C116" s="87">
        <v>116237.93</v>
      </c>
      <c r="D116" s="87">
        <v>190531.09</v>
      </c>
      <c r="E116" s="87">
        <v>183860.67</v>
      </c>
      <c r="F116" s="76">
        <f t="shared" si="3"/>
        <v>158.17613923441343</v>
      </c>
      <c r="G116" s="76">
        <f t="shared" si="4"/>
        <v>96.49903855585984</v>
      </c>
      <c r="K116" s="77"/>
    </row>
    <row r="117" spans="1:11" ht="15" customHeight="1" x14ac:dyDescent="0.2">
      <c r="A117" s="86">
        <v>32</v>
      </c>
      <c r="B117" s="86" t="s">
        <v>9</v>
      </c>
      <c r="C117" s="87">
        <v>114484.02</v>
      </c>
      <c r="D117" s="87">
        <v>190531.09</v>
      </c>
      <c r="E117" s="87">
        <v>182196.78</v>
      </c>
      <c r="F117" s="76">
        <f t="shared" si="3"/>
        <v>159.14603627650393</v>
      </c>
      <c r="G117" s="76">
        <f t="shared" si="4"/>
        <v>95.62574800784482</v>
      </c>
      <c r="K117" s="77"/>
    </row>
    <row r="118" spans="1:11" ht="15" customHeight="1" x14ac:dyDescent="0.2">
      <c r="A118" s="78">
        <v>321</v>
      </c>
      <c r="B118" s="78" t="s">
        <v>136</v>
      </c>
      <c r="C118" s="79">
        <v>23277.48</v>
      </c>
      <c r="D118" s="79"/>
      <c r="E118" s="79">
        <v>26272.17</v>
      </c>
      <c r="F118" s="76">
        <f t="shared" si="3"/>
        <v>112.86518128250995</v>
      </c>
      <c r="G118" s="76"/>
      <c r="K118" s="77"/>
    </row>
    <row r="119" spans="1:11" ht="15" customHeight="1" x14ac:dyDescent="0.2">
      <c r="A119" s="78">
        <v>3211</v>
      </c>
      <c r="B119" s="78" t="s">
        <v>19</v>
      </c>
      <c r="C119" s="79"/>
      <c r="D119" s="79"/>
      <c r="E119" s="79"/>
      <c r="F119" s="76"/>
      <c r="G119" s="76"/>
      <c r="K119" s="77"/>
    </row>
    <row r="120" spans="1:11" ht="15" customHeight="1" x14ac:dyDescent="0.2">
      <c r="A120" s="78">
        <v>3212</v>
      </c>
      <c r="B120" s="78" t="s">
        <v>142</v>
      </c>
      <c r="C120" s="79">
        <v>23277.48</v>
      </c>
      <c r="D120" s="79"/>
      <c r="E120" s="79">
        <v>23277.48</v>
      </c>
      <c r="F120" s="76"/>
      <c r="G120" s="76"/>
      <c r="K120" s="77"/>
    </row>
    <row r="121" spans="1:11" ht="15" customHeight="1" x14ac:dyDescent="0.2">
      <c r="A121" s="78">
        <v>3213</v>
      </c>
      <c r="B121" s="78" t="s">
        <v>48</v>
      </c>
      <c r="C121" s="79"/>
      <c r="D121" s="79"/>
      <c r="E121" s="79"/>
      <c r="F121" s="76"/>
      <c r="G121" s="76"/>
      <c r="K121" s="77"/>
    </row>
    <row r="122" spans="1:11" ht="15" customHeight="1" x14ac:dyDescent="0.2">
      <c r="A122" s="78">
        <v>322</v>
      </c>
      <c r="B122" s="78" t="s">
        <v>86</v>
      </c>
      <c r="C122" s="79">
        <v>52012.37</v>
      </c>
      <c r="D122" s="79"/>
      <c r="E122" s="79">
        <v>118947</v>
      </c>
      <c r="F122" s="76">
        <f t="shared" si="3"/>
        <v>228.68982897722213</v>
      </c>
      <c r="G122" s="76"/>
      <c r="K122" s="77"/>
    </row>
    <row r="123" spans="1:11" ht="15" customHeight="1" x14ac:dyDescent="0.2">
      <c r="A123" s="78">
        <v>3221</v>
      </c>
      <c r="B123" s="78" t="s">
        <v>137</v>
      </c>
      <c r="C123" s="79">
        <v>5654.19</v>
      </c>
      <c r="D123" s="79"/>
      <c r="E123" s="79">
        <v>33856.639999999999</v>
      </c>
      <c r="F123" s="76"/>
      <c r="G123" s="76"/>
      <c r="K123" s="77"/>
    </row>
    <row r="124" spans="1:11" ht="15" customHeight="1" x14ac:dyDescent="0.2">
      <c r="A124" s="78">
        <v>3222</v>
      </c>
      <c r="B124" s="78" t="s">
        <v>194</v>
      </c>
      <c r="C124" s="79">
        <v>32870.49</v>
      </c>
      <c r="D124" s="79"/>
      <c r="E124" s="79">
        <v>28358.25</v>
      </c>
      <c r="F124" s="76"/>
      <c r="G124" s="76"/>
      <c r="K124" s="77"/>
    </row>
    <row r="125" spans="1:11" ht="15" customHeight="1" x14ac:dyDescent="0.2">
      <c r="A125" s="78">
        <v>3223</v>
      </c>
      <c r="B125" s="78" t="s">
        <v>51</v>
      </c>
      <c r="C125" s="79">
        <v>10760.19</v>
      </c>
      <c r="D125" s="79"/>
      <c r="E125" s="79">
        <v>50831.24</v>
      </c>
      <c r="F125" s="76"/>
      <c r="G125" s="76"/>
      <c r="K125" s="77"/>
    </row>
    <row r="126" spans="1:11" ht="15" customHeight="1" x14ac:dyDescent="0.2">
      <c r="A126" s="78">
        <v>3224</v>
      </c>
      <c r="B126" s="78" t="s">
        <v>52</v>
      </c>
      <c r="C126" s="79"/>
      <c r="D126" s="79"/>
      <c r="E126" s="79">
        <v>467.95</v>
      </c>
      <c r="F126" s="76"/>
      <c r="G126" s="76"/>
      <c r="K126" s="77"/>
    </row>
    <row r="127" spans="1:11" ht="15" customHeight="1" x14ac:dyDescent="0.2">
      <c r="A127" s="78">
        <v>3225</v>
      </c>
      <c r="B127" s="78" t="s">
        <v>143</v>
      </c>
      <c r="C127" s="79">
        <v>2323.52</v>
      </c>
      <c r="D127" s="79"/>
      <c r="E127" s="79">
        <v>5432.92</v>
      </c>
      <c r="F127" s="76"/>
      <c r="G127" s="76"/>
      <c r="K127" s="77"/>
    </row>
    <row r="128" spans="1:11" ht="15" customHeight="1" x14ac:dyDescent="0.2">
      <c r="A128" s="78">
        <v>3227</v>
      </c>
      <c r="B128" s="78" t="s">
        <v>144</v>
      </c>
      <c r="C128" s="79">
        <v>203.98</v>
      </c>
      <c r="D128" s="79"/>
      <c r="E128" s="79">
        <v>0</v>
      </c>
      <c r="F128" s="76"/>
      <c r="G128" s="76"/>
      <c r="K128" s="77"/>
    </row>
    <row r="129" spans="1:11" ht="15" customHeight="1" x14ac:dyDescent="0.2">
      <c r="A129" s="78">
        <v>323</v>
      </c>
      <c r="B129" s="78" t="s">
        <v>87</v>
      </c>
      <c r="C129" s="79">
        <v>36203.730000000003</v>
      </c>
      <c r="D129" s="79"/>
      <c r="E129" s="79">
        <v>35154.33</v>
      </c>
      <c r="F129" s="76">
        <f t="shared" si="3"/>
        <v>97.101403639901179</v>
      </c>
      <c r="G129" s="76"/>
      <c r="K129" s="77"/>
    </row>
    <row r="130" spans="1:11" ht="15" customHeight="1" x14ac:dyDescent="0.2">
      <c r="A130" s="78">
        <v>3231</v>
      </c>
      <c r="B130" s="78" t="s">
        <v>54</v>
      </c>
      <c r="C130" s="79">
        <v>3104.52</v>
      </c>
      <c r="D130" s="79"/>
      <c r="E130" s="79">
        <v>8213.25</v>
      </c>
      <c r="F130" s="76"/>
      <c r="G130" s="76"/>
      <c r="K130" s="77"/>
    </row>
    <row r="131" spans="1:11" ht="15" customHeight="1" x14ac:dyDescent="0.2">
      <c r="A131" s="78">
        <v>3232</v>
      </c>
      <c r="B131" s="78" t="s">
        <v>138</v>
      </c>
      <c r="C131" s="79">
        <v>112.88</v>
      </c>
      <c r="D131" s="79"/>
      <c r="E131" s="79">
        <v>2437.5</v>
      </c>
      <c r="F131" s="76"/>
      <c r="G131" s="76"/>
      <c r="K131" s="77"/>
    </row>
    <row r="132" spans="1:11" ht="15" customHeight="1" x14ac:dyDescent="0.2">
      <c r="A132" s="78">
        <v>3233</v>
      </c>
      <c r="B132" s="78" t="s">
        <v>56</v>
      </c>
      <c r="C132" s="79"/>
      <c r="D132" s="79"/>
      <c r="E132" s="79"/>
      <c r="F132" s="76"/>
      <c r="G132" s="76"/>
      <c r="K132" s="77"/>
    </row>
    <row r="133" spans="1:11" ht="15" customHeight="1" x14ac:dyDescent="0.2">
      <c r="A133" s="78">
        <v>3234</v>
      </c>
      <c r="B133" s="78" t="s">
        <v>57</v>
      </c>
      <c r="C133" s="79">
        <v>4394.3599999999997</v>
      </c>
      <c r="D133" s="79"/>
      <c r="E133" s="79">
        <v>6936.53</v>
      </c>
      <c r="F133" s="76"/>
      <c r="G133" s="76"/>
      <c r="K133" s="77"/>
    </row>
    <row r="134" spans="1:11" ht="15" customHeight="1" x14ac:dyDescent="0.2">
      <c r="A134" s="78">
        <v>3235</v>
      </c>
      <c r="B134" s="78" t="s">
        <v>58</v>
      </c>
      <c r="C134" s="79">
        <v>20822.29</v>
      </c>
      <c r="D134" s="79"/>
      <c r="E134" s="79">
        <v>6889.42</v>
      </c>
      <c r="F134" s="76"/>
      <c r="G134" s="76"/>
      <c r="K134" s="77"/>
    </row>
    <row r="135" spans="1:11" ht="15" customHeight="1" x14ac:dyDescent="0.2">
      <c r="A135" s="78">
        <v>3236</v>
      </c>
      <c r="B135" s="78" t="s">
        <v>145</v>
      </c>
      <c r="C135" s="79">
        <v>43.8</v>
      </c>
      <c r="D135" s="79"/>
      <c r="E135" s="79">
        <v>21.9</v>
      </c>
      <c r="F135" s="76"/>
      <c r="G135" s="76"/>
      <c r="K135" s="77"/>
    </row>
    <row r="136" spans="1:11" ht="15" customHeight="1" x14ac:dyDescent="0.2">
      <c r="A136" s="78">
        <v>3237</v>
      </c>
      <c r="B136" s="78" t="s">
        <v>59</v>
      </c>
      <c r="C136" s="79">
        <v>656.25</v>
      </c>
      <c r="D136" s="79"/>
      <c r="E136" s="79">
        <v>2375</v>
      </c>
      <c r="F136" s="76"/>
      <c r="G136" s="76"/>
      <c r="K136" s="77"/>
    </row>
    <row r="137" spans="1:11" ht="15" customHeight="1" x14ac:dyDescent="0.2">
      <c r="A137" s="78">
        <v>3238</v>
      </c>
      <c r="B137" s="78" t="s">
        <v>60</v>
      </c>
      <c r="C137" s="79">
        <v>7069.63</v>
      </c>
      <c r="D137" s="79"/>
      <c r="E137" s="79">
        <v>6598.64</v>
      </c>
      <c r="F137" s="76"/>
      <c r="G137" s="76"/>
      <c r="K137" s="77"/>
    </row>
    <row r="138" spans="1:11" ht="15" customHeight="1" x14ac:dyDescent="0.2">
      <c r="A138" s="78">
        <v>3239</v>
      </c>
      <c r="B138" s="78" t="s">
        <v>61</v>
      </c>
      <c r="C138" s="79"/>
      <c r="D138" s="79"/>
      <c r="E138" s="79">
        <v>1682.09</v>
      </c>
      <c r="F138" s="76"/>
      <c r="G138" s="76"/>
      <c r="K138" s="77"/>
    </row>
    <row r="139" spans="1:11" ht="15" customHeight="1" x14ac:dyDescent="0.2">
      <c r="A139" s="78">
        <v>329</v>
      </c>
      <c r="B139" s="78" t="s">
        <v>85</v>
      </c>
      <c r="C139" s="79">
        <v>2990.44</v>
      </c>
      <c r="D139" s="79"/>
      <c r="E139" s="79">
        <v>1823.28</v>
      </c>
      <c r="F139" s="76">
        <f t="shared" ref="F139:F177" si="5">E139/C139*100</f>
        <v>60.970291997164296</v>
      </c>
      <c r="G139" s="76"/>
      <c r="K139" s="77"/>
    </row>
    <row r="140" spans="1:11" ht="15" customHeight="1" x14ac:dyDescent="0.2">
      <c r="A140" s="78">
        <v>3291</v>
      </c>
      <c r="B140" s="78" t="s">
        <v>146</v>
      </c>
      <c r="C140" s="79"/>
      <c r="D140" s="79"/>
      <c r="E140" s="79"/>
      <c r="F140" s="76"/>
      <c r="G140" s="76"/>
      <c r="K140" s="77"/>
    </row>
    <row r="141" spans="1:11" ht="15" customHeight="1" x14ac:dyDescent="0.2">
      <c r="A141" s="78">
        <v>3293</v>
      </c>
      <c r="B141" s="78" t="s">
        <v>81</v>
      </c>
      <c r="C141" s="79">
        <v>2310.1</v>
      </c>
      <c r="D141" s="79"/>
      <c r="E141" s="79">
        <v>1524.6</v>
      </c>
      <c r="F141" s="76"/>
      <c r="G141" s="76"/>
      <c r="K141" s="77"/>
    </row>
    <row r="142" spans="1:11" ht="15" customHeight="1" x14ac:dyDescent="0.2">
      <c r="A142" s="78">
        <v>3294</v>
      </c>
      <c r="B142" s="78" t="s">
        <v>147</v>
      </c>
      <c r="C142" s="79">
        <v>150</v>
      </c>
      <c r="D142" s="79"/>
      <c r="E142" s="79">
        <v>150</v>
      </c>
      <c r="F142" s="76"/>
      <c r="G142" s="76"/>
      <c r="K142" s="77"/>
    </row>
    <row r="143" spans="1:11" ht="15" customHeight="1" x14ac:dyDescent="0.2">
      <c r="A143" s="78">
        <v>3295</v>
      </c>
      <c r="B143" s="78" t="s">
        <v>83</v>
      </c>
      <c r="C143" s="79">
        <v>530.34</v>
      </c>
      <c r="D143" s="79"/>
      <c r="E143" s="79">
        <v>148.68</v>
      </c>
      <c r="F143" s="76"/>
      <c r="G143" s="76"/>
      <c r="K143" s="77"/>
    </row>
    <row r="144" spans="1:11" ht="15" customHeight="1" x14ac:dyDescent="0.2">
      <c r="A144" s="78">
        <v>3299</v>
      </c>
      <c r="B144" s="78" t="s">
        <v>85</v>
      </c>
      <c r="C144" s="79"/>
      <c r="D144" s="79"/>
      <c r="E144" s="79"/>
      <c r="F144" s="76"/>
      <c r="G144" s="76"/>
      <c r="K144" s="77"/>
    </row>
    <row r="145" spans="1:11" ht="15" customHeight="1" x14ac:dyDescent="0.2">
      <c r="A145" s="86">
        <v>34</v>
      </c>
      <c r="B145" s="86" t="s">
        <v>75</v>
      </c>
      <c r="C145" s="87">
        <v>1753.91</v>
      </c>
      <c r="D145" s="87">
        <v>6541.98</v>
      </c>
      <c r="E145" s="87">
        <v>1359.39</v>
      </c>
      <c r="F145" s="76">
        <f t="shared" si="5"/>
        <v>77.506257447645538</v>
      </c>
      <c r="G145" s="76">
        <f t="shared" si="4"/>
        <v>20.779488778626657</v>
      </c>
      <c r="K145" s="77"/>
    </row>
    <row r="146" spans="1:11" ht="15" customHeight="1" x14ac:dyDescent="0.2">
      <c r="A146" s="78">
        <v>343</v>
      </c>
      <c r="B146" s="78" t="s">
        <v>139</v>
      </c>
      <c r="C146" s="79">
        <v>1753.91</v>
      </c>
      <c r="D146" s="79">
        <v>6541.98</v>
      </c>
      <c r="E146" s="79">
        <v>1359.39</v>
      </c>
      <c r="F146" s="76"/>
      <c r="G146" s="76">
        <f t="shared" si="4"/>
        <v>20.779488778626657</v>
      </c>
      <c r="K146" s="77"/>
    </row>
    <row r="147" spans="1:11" ht="15" customHeight="1" x14ac:dyDescent="0.2">
      <c r="A147" s="78">
        <v>3431</v>
      </c>
      <c r="B147" s="78" t="s">
        <v>89</v>
      </c>
      <c r="C147" s="79">
        <v>1753.91</v>
      </c>
      <c r="D147" s="79">
        <v>6541.98</v>
      </c>
      <c r="E147" s="79">
        <v>1359.39</v>
      </c>
      <c r="F147" s="76">
        <f t="shared" si="5"/>
        <v>77.506257447645538</v>
      </c>
      <c r="G147" s="76">
        <f t="shared" si="4"/>
        <v>20.779488778626657</v>
      </c>
      <c r="K147" s="77"/>
    </row>
    <row r="148" spans="1:11" x14ac:dyDescent="0.2">
      <c r="A148" s="211" t="s">
        <v>148</v>
      </c>
      <c r="B148" s="211"/>
      <c r="C148" s="85"/>
      <c r="D148" s="85"/>
      <c r="E148" s="85"/>
      <c r="F148" s="76"/>
      <c r="G148" s="76"/>
      <c r="K148" s="77"/>
    </row>
    <row r="149" spans="1:11" ht="15" customHeight="1" x14ac:dyDescent="0.2">
      <c r="A149" s="86">
        <v>3</v>
      </c>
      <c r="B149" s="86" t="s">
        <v>3</v>
      </c>
      <c r="C149" s="87">
        <v>8211</v>
      </c>
      <c r="D149" s="87">
        <v>19000</v>
      </c>
      <c r="E149" s="87">
        <v>5871.5</v>
      </c>
      <c r="F149" s="76">
        <f t="shared" si="5"/>
        <v>71.507733528193882</v>
      </c>
      <c r="G149" s="76">
        <f t="shared" ref="G149:G199" si="6">(E149/D149)*100</f>
        <v>30.902631578947371</v>
      </c>
      <c r="K149" s="77"/>
    </row>
    <row r="150" spans="1:11" ht="15" customHeight="1" x14ac:dyDescent="0.2">
      <c r="A150" s="86">
        <v>32</v>
      </c>
      <c r="B150" s="86" t="s">
        <v>9</v>
      </c>
      <c r="C150" s="87">
        <v>8211</v>
      </c>
      <c r="D150" s="87">
        <v>19000</v>
      </c>
      <c r="E150" s="87">
        <v>5871.5</v>
      </c>
      <c r="F150" s="76">
        <f t="shared" si="5"/>
        <v>71.507733528193882</v>
      </c>
      <c r="G150" s="76">
        <f t="shared" si="6"/>
        <v>30.902631578947371</v>
      </c>
      <c r="K150" s="77"/>
    </row>
    <row r="151" spans="1:11" ht="15" customHeight="1" x14ac:dyDescent="0.2">
      <c r="A151" s="78">
        <v>322</v>
      </c>
      <c r="B151" s="78" t="s">
        <v>86</v>
      </c>
      <c r="C151" s="79"/>
      <c r="D151" s="79"/>
      <c r="E151" s="79"/>
      <c r="F151" s="76"/>
      <c r="G151" s="76"/>
      <c r="K151" s="77"/>
    </row>
    <row r="152" spans="1:11" ht="15" customHeight="1" x14ac:dyDescent="0.2">
      <c r="A152" s="78">
        <v>3221</v>
      </c>
      <c r="B152" s="78" t="s">
        <v>137</v>
      </c>
      <c r="C152" s="79"/>
      <c r="D152" s="79"/>
      <c r="E152" s="79"/>
      <c r="F152" s="76"/>
      <c r="G152" s="76"/>
      <c r="K152" s="77"/>
    </row>
    <row r="153" spans="1:11" ht="15" customHeight="1" x14ac:dyDescent="0.2">
      <c r="A153" s="78">
        <v>3225</v>
      </c>
      <c r="B153" s="78" t="s">
        <v>143</v>
      </c>
      <c r="C153" s="79"/>
      <c r="D153" s="79"/>
      <c r="E153" s="79"/>
      <c r="F153" s="76"/>
      <c r="G153" s="76"/>
      <c r="K153" s="77"/>
    </row>
    <row r="154" spans="1:11" ht="15" customHeight="1" x14ac:dyDescent="0.2">
      <c r="A154" s="78">
        <v>324</v>
      </c>
      <c r="B154" s="78" t="s">
        <v>149</v>
      </c>
      <c r="C154" s="79"/>
      <c r="D154" s="79"/>
      <c r="E154" s="79"/>
      <c r="F154" s="76"/>
      <c r="G154" s="76"/>
      <c r="K154" s="77"/>
    </row>
    <row r="155" spans="1:11" ht="15" customHeight="1" x14ac:dyDescent="0.2">
      <c r="A155" s="78">
        <v>3241</v>
      </c>
      <c r="B155" s="78" t="s">
        <v>149</v>
      </c>
      <c r="C155" s="79"/>
      <c r="D155" s="79"/>
      <c r="E155" s="79"/>
      <c r="F155" s="76"/>
      <c r="G155" s="76"/>
      <c r="K155" s="77"/>
    </row>
    <row r="156" spans="1:11" ht="15" customHeight="1" x14ac:dyDescent="0.2">
      <c r="A156" s="78">
        <v>329</v>
      </c>
      <c r="B156" s="78" t="s">
        <v>85</v>
      </c>
      <c r="C156" s="79"/>
      <c r="D156" s="79"/>
      <c r="E156" s="79"/>
      <c r="F156" s="76"/>
      <c r="G156" s="76"/>
      <c r="K156" s="77"/>
    </row>
    <row r="157" spans="1:11" ht="15" customHeight="1" x14ac:dyDescent="0.2">
      <c r="A157" s="78">
        <v>3299</v>
      </c>
      <c r="B157" s="78" t="s">
        <v>85</v>
      </c>
      <c r="C157" s="79">
        <v>8211</v>
      </c>
      <c r="D157" s="79"/>
      <c r="E157" s="79">
        <v>5871.5</v>
      </c>
      <c r="F157" s="76">
        <f>E157/C157*100</f>
        <v>71.507733528193882</v>
      </c>
      <c r="G157" s="76"/>
      <c r="K157" s="77"/>
    </row>
    <row r="158" spans="1:11" x14ac:dyDescent="0.2">
      <c r="A158" s="211" t="s">
        <v>150</v>
      </c>
      <c r="B158" s="211"/>
      <c r="C158" s="85">
        <v>0</v>
      </c>
      <c r="D158" s="85">
        <v>0</v>
      </c>
      <c r="E158" s="85">
        <v>0</v>
      </c>
      <c r="F158" s="76"/>
      <c r="G158" s="76"/>
      <c r="K158" s="77"/>
    </row>
    <row r="159" spans="1:11" ht="15" customHeight="1" x14ac:dyDescent="0.2">
      <c r="A159" s="86">
        <v>3</v>
      </c>
      <c r="B159" s="86" t="s">
        <v>3</v>
      </c>
      <c r="C159" s="87">
        <v>0</v>
      </c>
      <c r="D159" s="87">
        <v>0</v>
      </c>
      <c r="E159" s="87">
        <v>0</v>
      </c>
      <c r="F159" s="76"/>
      <c r="G159" s="76"/>
      <c r="K159" s="77"/>
    </row>
    <row r="160" spans="1:11" ht="15" customHeight="1" x14ac:dyDescent="0.2">
      <c r="A160" s="86">
        <v>32</v>
      </c>
      <c r="B160" s="86" t="s">
        <v>9</v>
      </c>
      <c r="C160" s="87">
        <v>0</v>
      </c>
      <c r="D160" s="87">
        <v>0</v>
      </c>
      <c r="E160" s="87">
        <v>0</v>
      </c>
      <c r="F160" s="76"/>
      <c r="G160" s="76"/>
      <c r="K160" s="77"/>
    </row>
    <row r="161" spans="1:11" ht="15" customHeight="1" x14ac:dyDescent="0.2">
      <c r="A161" s="78">
        <v>322</v>
      </c>
      <c r="B161" s="78" t="s">
        <v>86</v>
      </c>
      <c r="C161" s="79"/>
      <c r="D161" s="79"/>
      <c r="E161" s="79"/>
      <c r="F161" s="76"/>
      <c r="G161" s="76"/>
      <c r="K161" s="77"/>
    </row>
    <row r="162" spans="1:11" ht="15" customHeight="1" x14ac:dyDescent="0.2">
      <c r="A162" s="78">
        <v>323</v>
      </c>
      <c r="B162" s="78" t="s">
        <v>87</v>
      </c>
      <c r="C162" s="79"/>
      <c r="D162" s="79"/>
      <c r="E162" s="79"/>
      <c r="F162" s="76"/>
      <c r="G162" s="76"/>
      <c r="K162" s="77"/>
    </row>
    <row r="163" spans="1:11" ht="15" customHeight="1" x14ac:dyDescent="0.2">
      <c r="A163" s="78">
        <v>324</v>
      </c>
      <c r="B163" s="78" t="s">
        <v>149</v>
      </c>
      <c r="C163" s="79"/>
      <c r="D163" s="79"/>
      <c r="E163" s="79"/>
      <c r="F163" s="76"/>
      <c r="G163" s="76"/>
      <c r="K163" s="77"/>
    </row>
    <row r="164" spans="1:11" ht="15" customHeight="1" x14ac:dyDescent="0.2">
      <c r="A164" s="78">
        <v>3241</v>
      </c>
      <c r="B164" s="78" t="s">
        <v>149</v>
      </c>
      <c r="C164" s="79"/>
      <c r="D164" s="79"/>
      <c r="E164" s="79"/>
      <c r="F164" s="76"/>
      <c r="G164" s="76"/>
      <c r="K164" s="77"/>
    </row>
    <row r="165" spans="1:11" ht="15" customHeight="1" x14ac:dyDescent="0.2">
      <c r="A165" s="78">
        <v>329</v>
      </c>
      <c r="B165" s="78" t="s">
        <v>85</v>
      </c>
      <c r="C165" s="79"/>
      <c r="D165" s="79"/>
      <c r="E165" s="79"/>
      <c r="F165" s="76"/>
      <c r="G165" s="76"/>
      <c r="K165" s="77"/>
    </row>
    <row r="166" spans="1:11" ht="15" customHeight="1" x14ac:dyDescent="0.2">
      <c r="A166" s="78">
        <v>3299</v>
      </c>
      <c r="B166" s="78" t="s">
        <v>85</v>
      </c>
      <c r="C166" s="79"/>
      <c r="D166" s="79"/>
      <c r="E166" s="79"/>
      <c r="F166" s="76"/>
      <c r="G166" s="76"/>
      <c r="K166" s="77"/>
    </row>
    <row r="167" spans="1:11" x14ac:dyDescent="0.2">
      <c r="A167" s="211" t="s">
        <v>151</v>
      </c>
      <c r="B167" s="211"/>
      <c r="C167" s="85"/>
      <c r="D167" s="85"/>
      <c r="E167" s="85"/>
      <c r="F167" s="76"/>
      <c r="G167" s="76"/>
      <c r="K167" s="88"/>
    </row>
    <row r="168" spans="1:11" ht="15" customHeight="1" x14ac:dyDescent="0.2">
      <c r="A168" s="86">
        <v>3</v>
      </c>
      <c r="B168" s="86" t="s">
        <v>3</v>
      </c>
      <c r="C168" s="87">
        <v>1186977.8899999999</v>
      </c>
      <c r="D168" s="87">
        <v>1835000</v>
      </c>
      <c r="E168" s="87">
        <v>1664335.68</v>
      </c>
      <c r="F168" s="76">
        <f t="shared" si="5"/>
        <v>140.21623267136005</v>
      </c>
      <c r="G168" s="76">
        <f t="shared" si="6"/>
        <v>90.699492098092634</v>
      </c>
      <c r="K168" s="77"/>
    </row>
    <row r="169" spans="1:11" ht="15" customHeight="1" x14ac:dyDescent="0.2">
      <c r="A169" s="86">
        <v>31</v>
      </c>
      <c r="B169" s="86" t="s">
        <v>4</v>
      </c>
      <c r="C169" s="87">
        <v>1174423.3600000001</v>
      </c>
      <c r="D169" s="87">
        <v>1800000</v>
      </c>
      <c r="E169" s="87">
        <v>1647783.09</v>
      </c>
      <c r="F169" s="76">
        <f t="shared" si="5"/>
        <v>140.30571479777106</v>
      </c>
      <c r="G169" s="76">
        <f t="shared" si="6"/>
        <v>91.543504999999996</v>
      </c>
      <c r="K169" s="77"/>
    </row>
    <row r="170" spans="1:11" ht="15" customHeight="1" x14ac:dyDescent="0.2">
      <c r="A170" s="78">
        <v>311</v>
      </c>
      <c r="B170" s="78" t="s">
        <v>16</v>
      </c>
      <c r="C170" s="79">
        <v>973131.56</v>
      </c>
      <c r="D170" s="79"/>
      <c r="E170" s="79">
        <v>1375888.1</v>
      </c>
      <c r="F170" s="76">
        <f t="shared" si="5"/>
        <v>141.38767629733437</v>
      </c>
      <c r="G170" s="76"/>
      <c r="K170" s="77"/>
    </row>
    <row r="171" spans="1:11" ht="15" customHeight="1" x14ac:dyDescent="0.2">
      <c r="A171" s="78">
        <v>3111</v>
      </c>
      <c r="B171" s="78" t="s">
        <v>17</v>
      </c>
      <c r="C171" s="79">
        <v>973131.56</v>
      </c>
      <c r="D171" s="79"/>
      <c r="E171" s="79">
        <v>1375888.1</v>
      </c>
      <c r="F171" s="76">
        <f t="shared" si="5"/>
        <v>141.38767629733437</v>
      </c>
      <c r="G171" s="76"/>
      <c r="K171" s="77"/>
    </row>
    <row r="172" spans="1:11" ht="15" customHeight="1" x14ac:dyDescent="0.2">
      <c r="A172" s="78">
        <v>312</v>
      </c>
      <c r="B172" s="78" t="s">
        <v>43</v>
      </c>
      <c r="C172" s="79">
        <v>40717.86</v>
      </c>
      <c r="D172" s="79"/>
      <c r="E172" s="79">
        <v>44323.29</v>
      </c>
      <c r="F172" s="76">
        <f t="shared" si="5"/>
        <v>108.85466475890433</v>
      </c>
      <c r="G172" s="76"/>
      <c r="K172" s="77"/>
    </row>
    <row r="173" spans="1:11" ht="15" customHeight="1" x14ac:dyDescent="0.2">
      <c r="A173" s="78">
        <v>3121</v>
      </c>
      <c r="B173" s="78" t="s">
        <v>43</v>
      </c>
      <c r="C173" s="79">
        <v>40717.86</v>
      </c>
      <c r="D173" s="79"/>
      <c r="E173" s="79">
        <v>44323.29</v>
      </c>
      <c r="F173" s="76">
        <f t="shared" si="5"/>
        <v>108.85466475890433</v>
      </c>
      <c r="G173" s="76"/>
      <c r="K173" s="77"/>
    </row>
    <row r="174" spans="1:11" ht="15" customHeight="1" x14ac:dyDescent="0.2">
      <c r="A174" s="78">
        <v>313</v>
      </c>
      <c r="B174" s="78" t="s">
        <v>134</v>
      </c>
      <c r="C174" s="79">
        <v>160573.94</v>
      </c>
      <c r="D174" s="79"/>
      <c r="E174" s="79">
        <v>227021.7</v>
      </c>
      <c r="F174" s="76">
        <f t="shared" si="5"/>
        <v>141.38140971069154</v>
      </c>
      <c r="G174" s="76"/>
      <c r="K174" s="77"/>
    </row>
    <row r="175" spans="1:11" ht="15" customHeight="1" x14ac:dyDescent="0.2">
      <c r="A175" s="78">
        <v>3132</v>
      </c>
      <c r="B175" s="78" t="s">
        <v>135</v>
      </c>
      <c r="C175" s="79">
        <v>160573.94</v>
      </c>
      <c r="D175" s="79"/>
      <c r="E175" s="79">
        <v>227021.7</v>
      </c>
      <c r="F175" s="76">
        <f t="shared" si="5"/>
        <v>141.38140971069154</v>
      </c>
      <c r="G175" s="76"/>
      <c r="K175" s="77"/>
    </row>
    <row r="176" spans="1:11" ht="15" customHeight="1" x14ac:dyDescent="0.2">
      <c r="A176" s="78">
        <v>3133</v>
      </c>
      <c r="B176" s="78" t="s">
        <v>46</v>
      </c>
      <c r="C176" s="79"/>
      <c r="D176" s="79"/>
      <c r="E176" s="79"/>
      <c r="F176" s="76"/>
      <c r="G176" s="76"/>
      <c r="K176" s="77"/>
    </row>
    <row r="177" spans="1:11" ht="15" customHeight="1" x14ac:dyDescent="0.2">
      <c r="A177" s="86">
        <v>32</v>
      </c>
      <c r="B177" s="86" t="s">
        <v>9</v>
      </c>
      <c r="C177" s="87">
        <v>10482.700000000001</v>
      </c>
      <c r="D177" s="87">
        <v>30000</v>
      </c>
      <c r="E177" s="87">
        <v>11052.59</v>
      </c>
      <c r="F177" s="76">
        <f t="shared" si="5"/>
        <v>105.43648105926908</v>
      </c>
      <c r="G177" s="76">
        <f t="shared" si="6"/>
        <v>36.841966666666664</v>
      </c>
      <c r="K177" s="77"/>
    </row>
    <row r="178" spans="1:11" ht="15" customHeight="1" x14ac:dyDescent="0.2">
      <c r="A178" s="89">
        <v>321</v>
      </c>
      <c r="B178" s="89" t="s">
        <v>136</v>
      </c>
      <c r="C178" s="82">
        <v>6609.45</v>
      </c>
      <c r="D178" s="82"/>
      <c r="E178" s="82">
        <v>4629.59</v>
      </c>
      <c r="F178" s="76"/>
      <c r="G178" s="76"/>
      <c r="K178" s="77"/>
    </row>
    <row r="179" spans="1:11" ht="15" customHeight="1" x14ac:dyDescent="0.2">
      <c r="A179" s="89">
        <v>3211</v>
      </c>
      <c r="B179" s="89" t="s">
        <v>19</v>
      </c>
      <c r="C179" s="82">
        <v>859.7</v>
      </c>
      <c r="D179" s="82"/>
      <c r="E179" s="82">
        <v>4629.59</v>
      </c>
      <c r="F179" s="76"/>
      <c r="G179" s="76"/>
      <c r="K179" s="77"/>
    </row>
    <row r="180" spans="1:11" ht="15" customHeight="1" x14ac:dyDescent="0.2">
      <c r="A180" s="89">
        <v>3212</v>
      </c>
      <c r="B180" s="89" t="s">
        <v>181</v>
      </c>
      <c r="C180" s="82">
        <v>5749.75</v>
      </c>
      <c r="D180" s="82"/>
      <c r="E180" s="82">
        <v>5749.75</v>
      </c>
      <c r="F180" s="76"/>
      <c r="G180" s="76"/>
      <c r="K180" s="77"/>
    </row>
    <row r="181" spans="1:11" ht="15" customHeight="1" x14ac:dyDescent="0.2">
      <c r="A181" s="89">
        <v>3213</v>
      </c>
      <c r="B181" s="89" t="s">
        <v>48</v>
      </c>
      <c r="C181" s="82"/>
      <c r="D181" s="82"/>
      <c r="E181" s="82"/>
      <c r="F181" s="76"/>
      <c r="G181" s="76"/>
      <c r="K181" s="77"/>
    </row>
    <row r="182" spans="1:11" ht="15" customHeight="1" x14ac:dyDescent="0.2">
      <c r="A182" s="78">
        <v>322</v>
      </c>
      <c r="B182" s="78" t="s">
        <v>86</v>
      </c>
      <c r="C182" s="79"/>
      <c r="D182" s="79"/>
      <c r="E182" s="79">
        <v>245</v>
      </c>
      <c r="F182" s="76"/>
      <c r="G182" s="76"/>
      <c r="K182" s="77"/>
    </row>
    <row r="183" spans="1:11" ht="15" customHeight="1" x14ac:dyDescent="0.2">
      <c r="A183" s="78">
        <v>3221</v>
      </c>
      <c r="B183" s="78" t="s">
        <v>137</v>
      </c>
      <c r="C183" s="79"/>
      <c r="D183" s="79"/>
      <c r="E183" s="79">
        <v>245</v>
      </c>
      <c r="F183" s="76"/>
      <c r="G183" s="76"/>
      <c r="K183" s="77"/>
    </row>
    <row r="184" spans="1:11" ht="15" customHeight="1" x14ac:dyDescent="0.2">
      <c r="A184" s="78">
        <v>3224</v>
      </c>
      <c r="B184" s="78" t="s">
        <v>52</v>
      </c>
      <c r="C184" s="79"/>
      <c r="D184" s="79"/>
      <c r="E184" s="79"/>
      <c r="F184" s="76"/>
      <c r="G184" s="76"/>
      <c r="K184" s="77"/>
    </row>
    <row r="185" spans="1:11" ht="15" customHeight="1" x14ac:dyDescent="0.2">
      <c r="A185" s="78">
        <v>3225</v>
      </c>
      <c r="B185" s="78" t="s">
        <v>143</v>
      </c>
      <c r="C185" s="79"/>
      <c r="D185" s="79"/>
      <c r="E185" s="79"/>
      <c r="F185" s="76"/>
      <c r="G185" s="76"/>
      <c r="K185" s="77"/>
    </row>
    <row r="186" spans="1:11" ht="15" customHeight="1" x14ac:dyDescent="0.2">
      <c r="A186" s="78">
        <v>323</v>
      </c>
      <c r="B186" s="78" t="s">
        <v>87</v>
      </c>
      <c r="C186" s="79">
        <v>1530.88</v>
      </c>
      <c r="D186" s="79"/>
      <c r="E186" s="79"/>
      <c r="F186" s="76"/>
      <c r="G186" s="76"/>
      <c r="K186" s="77"/>
    </row>
    <row r="187" spans="1:11" ht="15" customHeight="1" x14ac:dyDescent="0.2">
      <c r="A187" s="78">
        <v>3231</v>
      </c>
      <c r="B187" s="78" t="s">
        <v>54</v>
      </c>
      <c r="C187" s="79">
        <v>640.29999999999995</v>
      </c>
      <c r="D187" s="79"/>
      <c r="E187" s="79"/>
      <c r="F187" s="76"/>
      <c r="G187" s="76"/>
      <c r="K187" s="77"/>
    </row>
    <row r="188" spans="1:11" ht="15" customHeight="1" x14ac:dyDescent="0.2">
      <c r="A188" s="78">
        <v>3236</v>
      </c>
      <c r="B188" s="78" t="s">
        <v>145</v>
      </c>
      <c r="C188" s="79"/>
      <c r="D188" s="79"/>
      <c r="E188" s="79"/>
      <c r="F188" s="76"/>
      <c r="G188" s="76"/>
      <c r="K188" s="77"/>
    </row>
    <row r="189" spans="1:11" ht="15" customHeight="1" x14ac:dyDescent="0.2">
      <c r="A189" s="78">
        <v>3237</v>
      </c>
      <c r="B189" s="78" t="s">
        <v>59</v>
      </c>
      <c r="C189" s="79">
        <v>890.58</v>
      </c>
      <c r="D189" s="79"/>
      <c r="E189" s="79"/>
      <c r="F189" s="76"/>
      <c r="G189" s="76"/>
      <c r="K189" s="77"/>
    </row>
    <row r="190" spans="1:11" ht="15" customHeight="1" x14ac:dyDescent="0.2">
      <c r="A190" s="78">
        <v>329</v>
      </c>
      <c r="B190" s="78" t="s">
        <v>85</v>
      </c>
      <c r="C190" s="79">
        <v>2342.37</v>
      </c>
      <c r="D190" s="79"/>
      <c r="E190" s="79"/>
      <c r="F190" s="76"/>
      <c r="G190" s="76"/>
      <c r="K190" s="77"/>
    </row>
    <row r="191" spans="1:11" ht="15" customHeight="1" x14ac:dyDescent="0.2">
      <c r="A191" s="78">
        <v>3295</v>
      </c>
      <c r="B191" s="78" t="s">
        <v>83</v>
      </c>
      <c r="C191" s="79">
        <v>2342.37</v>
      </c>
      <c r="D191" s="79"/>
      <c r="E191" s="79">
        <v>2328</v>
      </c>
      <c r="F191" s="76"/>
      <c r="G191" s="76"/>
      <c r="K191" s="77"/>
    </row>
    <row r="192" spans="1:11" ht="15" customHeight="1" x14ac:dyDescent="0.2">
      <c r="A192" s="78">
        <v>3296</v>
      </c>
      <c r="B192" s="78" t="s">
        <v>84</v>
      </c>
      <c r="C192" s="79"/>
      <c r="D192" s="79"/>
      <c r="E192" s="79"/>
      <c r="F192" s="76"/>
      <c r="G192" s="76"/>
      <c r="K192" s="77"/>
    </row>
    <row r="193" spans="1:11" ht="15" customHeight="1" x14ac:dyDescent="0.2">
      <c r="A193" s="78">
        <v>3299</v>
      </c>
      <c r="B193" s="78" t="s">
        <v>85</v>
      </c>
      <c r="C193" s="79"/>
      <c r="D193" s="79"/>
      <c r="E193" s="79"/>
      <c r="F193" s="76"/>
      <c r="G193" s="76"/>
      <c r="K193" s="77"/>
    </row>
    <row r="194" spans="1:11" ht="15" customHeight="1" x14ac:dyDescent="0.2">
      <c r="A194" s="86">
        <v>34</v>
      </c>
      <c r="B194" s="86" t="s">
        <v>75</v>
      </c>
      <c r="C194" s="87">
        <v>510.34</v>
      </c>
      <c r="D194" s="87">
        <v>5000</v>
      </c>
      <c r="E194" s="87"/>
      <c r="F194" s="76"/>
      <c r="G194" s="76">
        <f t="shared" si="6"/>
        <v>0</v>
      </c>
      <c r="K194" s="77"/>
    </row>
    <row r="195" spans="1:11" ht="15" customHeight="1" x14ac:dyDescent="0.2">
      <c r="A195" s="78">
        <v>343</v>
      </c>
      <c r="B195" s="78" t="s">
        <v>139</v>
      </c>
      <c r="C195" s="79">
        <v>510.34</v>
      </c>
      <c r="D195" s="79"/>
      <c r="E195" s="79"/>
      <c r="F195" s="76"/>
      <c r="G195" s="76"/>
      <c r="K195" s="77"/>
    </row>
    <row r="196" spans="1:11" ht="15" customHeight="1" x14ac:dyDescent="0.2">
      <c r="A196" s="78">
        <v>3433</v>
      </c>
      <c r="B196" s="78" t="s">
        <v>91</v>
      </c>
      <c r="C196" s="79">
        <v>510.34</v>
      </c>
      <c r="D196" s="79"/>
      <c r="E196" s="79"/>
      <c r="F196" s="76"/>
      <c r="G196" s="76"/>
      <c r="K196" s="77"/>
    </row>
    <row r="197" spans="1:11" ht="15" customHeight="1" x14ac:dyDescent="0.2">
      <c r="A197" s="78">
        <v>38</v>
      </c>
      <c r="B197" s="78" t="s">
        <v>252</v>
      </c>
      <c r="C197" s="79">
        <v>1561.49</v>
      </c>
      <c r="D197" s="79">
        <v>1561.5</v>
      </c>
      <c r="E197" s="79"/>
      <c r="F197" s="76"/>
      <c r="G197" s="76">
        <f t="shared" si="6"/>
        <v>0</v>
      </c>
      <c r="K197" s="77"/>
    </row>
    <row r="198" spans="1:11" ht="15" customHeight="1" x14ac:dyDescent="0.2">
      <c r="A198" s="78">
        <v>381</v>
      </c>
      <c r="B198" s="78" t="s">
        <v>253</v>
      </c>
      <c r="C198" s="79">
        <v>1561.49</v>
      </c>
      <c r="D198" s="79">
        <v>1561.5</v>
      </c>
      <c r="E198" s="79"/>
      <c r="F198" s="76"/>
      <c r="G198" s="76">
        <f t="shared" si="6"/>
        <v>0</v>
      </c>
      <c r="K198" s="77"/>
    </row>
    <row r="199" spans="1:11" ht="15" customHeight="1" x14ac:dyDescent="0.2">
      <c r="A199" s="78">
        <v>3811</v>
      </c>
      <c r="B199" s="78" t="s">
        <v>254</v>
      </c>
      <c r="C199" s="79">
        <v>1561.49</v>
      </c>
      <c r="D199" s="79">
        <v>1561.5</v>
      </c>
      <c r="E199" s="79"/>
      <c r="F199" s="76"/>
      <c r="G199" s="76">
        <f t="shared" si="6"/>
        <v>0</v>
      </c>
      <c r="K199" s="77"/>
    </row>
    <row r="200" spans="1:11" x14ac:dyDescent="0.2">
      <c r="A200" s="211" t="s">
        <v>152</v>
      </c>
      <c r="B200" s="211"/>
      <c r="C200" s="85"/>
      <c r="D200" s="85">
        <v>9900</v>
      </c>
      <c r="E200" s="85">
        <v>9900</v>
      </c>
      <c r="F200" s="76"/>
      <c r="G200" s="76"/>
      <c r="K200" s="77"/>
    </row>
    <row r="201" spans="1:11" ht="15" customHeight="1" x14ac:dyDescent="0.2">
      <c r="A201" s="86">
        <v>3</v>
      </c>
      <c r="B201" s="86" t="s">
        <v>3</v>
      </c>
      <c r="C201" s="87"/>
      <c r="D201" s="87">
        <v>550</v>
      </c>
      <c r="E201" s="87">
        <v>550</v>
      </c>
      <c r="F201" s="76"/>
      <c r="G201" s="76"/>
      <c r="K201" s="88"/>
    </row>
    <row r="202" spans="1:11" ht="15" customHeight="1" x14ac:dyDescent="0.2">
      <c r="A202" s="86">
        <v>31</v>
      </c>
      <c r="B202" s="86" t="s">
        <v>4</v>
      </c>
      <c r="C202" s="87"/>
      <c r="D202" s="87">
        <v>472.1</v>
      </c>
      <c r="E202" s="87">
        <v>472.1</v>
      </c>
      <c r="F202" s="76"/>
      <c r="G202" s="76"/>
      <c r="K202" s="77"/>
    </row>
    <row r="203" spans="1:11" ht="15" customHeight="1" x14ac:dyDescent="0.2">
      <c r="A203" s="78">
        <v>311</v>
      </c>
      <c r="B203" s="78" t="s">
        <v>16</v>
      </c>
      <c r="C203" s="79"/>
      <c r="D203" s="79">
        <v>472.1</v>
      </c>
      <c r="E203" s="79">
        <v>472.1</v>
      </c>
      <c r="F203" s="76"/>
      <c r="G203" s="76"/>
      <c r="K203" s="77"/>
    </row>
    <row r="204" spans="1:11" ht="15" customHeight="1" x14ac:dyDescent="0.2">
      <c r="A204" s="78">
        <v>3111</v>
      </c>
      <c r="B204" s="78" t="s">
        <v>17</v>
      </c>
      <c r="C204" s="79"/>
      <c r="D204" s="79">
        <v>472.1</v>
      </c>
      <c r="E204" s="79">
        <v>472.1</v>
      </c>
      <c r="F204" s="76"/>
      <c r="G204" s="76"/>
      <c r="K204" s="77"/>
    </row>
    <row r="205" spans="1:11" ht="15" customHeight="1" x14ac:dyDescent="0.2">
      <c r="A205" s="78">
        <v>312</v>
      </c>
      <c r="B205" s="78" t="s">
        <v>43</v>
      </c>
      <c r="C205" s="79"/>
      <c r="D205" s="79"/>
      <c r="E205" s="79"/>
      <c r="F205" s="76"/>
      <c r="G205" s="76"/>
      <c r="K205" s="77"/>
    </row>
    <row r="206" spans="1:11" ht="15" customHeight="1" x14ac:dyDescent="0.2">
      <c r="A206" s="78">
        <v>3121</v>
      </c>
      <c r="B206" s="78" t="s">
        <v>43</v>
      </c>
      <c r="C206" s="79"/>
      <c r="D206" s="79"/>
      <c r="E206" s="79"/>
      <c r="F206" s="76"/>
      <c r="G206" s="76"/>
      <c r="K206" s="77"/>
    </row>
    <row r="207" spans="1:11" ht="15" customHeight="1" x14ac:dyDescent="0.2">
      <c r="A207" s="78">
        <v>313</v>
      </c>
      <c r="B207" s="78" t="s">
        <v>134</v>
      </c>
      <c r="C207" s="79"/>
      <c r="D207" s="79">
        <v>77.900000000000006</v>
      </c>
      <c r="E207" s="79">
        <v>77.900000000000006</v>
      </c>
      <c r="F207" s="76"/>
      <c r="G207" s="76"/>
      <c r="K207" s="77"/>
    </row>
    <row r="208" spans="1:11" ht="15" customHeight="1" x14ac:dyDescent="0.2">
      <c r="A208" s="78">
        <v>3132</v>
      </c>
      <c r="B208" s="78" t="s">
        <v>135</v>
      </c>
      <c r="C208" s="79"/>
      <c r="D208" s="79">
        <v>77.900000000000006</v>
      </c>
      <c r="E208" s="79">
        <v>77.900000000000006</v>
      </c>
      <c r="F208" s="76"/>
      <c r="G208" s="76"/>
      <c r="K208" s="77"/>
    </row>
    <row r="209" spans="1:11" x14ac:dyDescent="0.2">
      <c r="A209" s="78">
        <v>3133</v>
      </c>
      <c r="B209" s="78" t="s">
        <v>46</v>
      </c>
      <c r="C209" s="163"/>
      <c r="D209" s="163"/>
      <c r="E209" s="163"/>
      <c r="F209" s="76"/>
      <c r="G209" s="76"/>
      <c r="K209" s="77"/>
    </row>
    <row r="210" spans="1:11" ht="15" customHeight="1" x14ac:dyDescent="0.2">
      <c r="A210" s="86">
        <v>3</v>
      </c>
      <c r="B210" s="86" t="s">
        <v>3</v>
      </c>
      <c r="C210" s="87"/>
      <c r="D210" s="87"/>
      <c r="E210" s="87"/>
      <c r="F210" s="76"/>
      <c r="G210" s="76"/>
      <c r="K210" s="77"/>
    </row>
    <row r="211" spans="1:11" ht="15" customHeight="1" x14ac:dyDescent="0.2">
      <c r="A211" s="86">
        <v>32</v>
      </c>
      <c r="B211" s="86" t="s">
        <v>9</v>
      </c>
      <c r="C211" s="87"/>
      <c r="D211" s="87"/>
      <c r="E211" s="87"/>
      <c r="F211" s="76"/>
      <c r="G211" s="76"/>
      <c r="K211" s="77"/>
    </row>
    <row r="212" spans="1:11" ht="15" customHeight="1" x14ac:dyDescent="0.2">
      <c r="A212" s="78">
        <v>321</v>
      </c>
      <c r="B212" s="78" t="s">
        <v>18</v>
      </c>
      <c r="C212" s="79"/>
      <c r="D212" s="79"/>
      <c r="E212" s="79"/>
      <c r="F212" s="76"/>
      <c r="G212" s="76"/>
      <c r="K212" s="77"/>
    </row>
    <row r="213" spans="1:11" ht="15" customHeight="1" x14ac:dyDescent="0.2">
      <c r="A213" s="90">
        <v>3211</v>
      </c>
      <c r="B213" s="91" t="s">
        <v>19</v>
      </c>
      <c r="C213" s="79"/>
      <c r="D213" s="79"/>
      <c r="E213" s="79"/>
      <c r="F213" s="76"/>
      <c r="G213" s="76"/>
      <c r="K213" s="77"/>
    </row>
    <row r="214" spans="1:11" ht="15" customHeight="1" x14ac:dyDescent="0.2">
      <c r="A214" s="90">
        <v>3221</v>
      </c>
      <c r="B214" s="91" t="s">
        <v>137</v>
      </c>
      <c r="C214" s="79"/>
      <c r="D214" s="79">
        <v>600</v>
      </c>
      <c r="E214" s="79">
        <v>600</v>
      </c>
      <c r="F214" s="76"/>
      <c r="G214" s="76"/>
      <c r="K214" s="77"/>
    </row>
    <row r="215" spans="1:11" ht="15" customHeight="1" x14ac:dyDescent="0.2">
      <c r="A215" s="90">
        <v>323</v>
      </c>
      <c r="B215" s="91" t="s">
        <v>87</v>
      </c>
      <c r="C215" s="79"/>
      <c r="D215" s="79">
        <v>3250</v>
      </c>
      <c r="E215" s="79">
        <v>3250</v>
      </c>
      <c r="F215" s="76"/>
      <c r="G215" s="76"/>
      <c r="K215" s="77"/>
    </row>
    <row r="216" spans="1:11" ht="15" customHeight="1" x14ac:dyDescent="0.2">
      <c r="A216" s="90">
        <v>343</v>
      </c>
      <c r="B216" s="91" t="s">
        <v>139</v>
      </c>
      <c r="C216" s="79"/>
      <c r="D216" s="79"/>
      <c r="E216" s="79">
        <v>0</v>
      </c>
      <c r="F216" s="76"/>
      <c r="G216" s="76"/>
      <c r="K216" s="77"/>
    </row>
    <row r="217" spans="1:11" ht="15" customHeight="1" x14ac:dyDescent="0.2">
      <c r="A217" s="90">
        <v>36911</v>
      </c>
      <c r="B217" s="91" t="s">
        <v>270</v>
      </c>
      <c r="C217" s="79"/>
      <c r="D217" s="79">
        <v>5500</v>
      </c>
      <c r="E217" s="79">
        <v>5500</v>
      </c>
      <c r="F217" s="76"/>
      <c r="G217" s="76"/>
      <c r="K217" s="77"/>
    </row>
    <row r="218" spans="1:11" ht="15" customHeight="1" x14ac:dyDescent="0.2">
      <c r="A218" s="90"/>
      <c r="B218" s="91"/>
      <c r="C218" s="79"/>
      <c r="D218" s="79"/>
      <c r="E218" s="79"/>
      <c r="F218" s="76"/>
      <c r="G218" s="76"/>
      <c r="K218" s="77"/>
    </row>
    <row r="219" spans="1:11" x14ac:dyDescent="0.2">
      <c r="A219" s="221" t="s">
        <v>154</v>
      </c>
      <c r="B219" s="222"/>
      <c r="C219" s="75"/>
      <c r="D219" s="75"/>
      <c r="E219" s="75"/>
      <c r="F219" s="76"/>
      <c r="G219" s="76"/>
      <c r="K219" s="77"/>
    </row>
    <row r="220" spans="1:11" x14ac:dyDescent="0.2">
      <c r="A220" s="205" t="s">
        <v>133</v>
      </c>
      <c r="B220" s="206"/>
      <c r="C220" s="85"/>
      <c r="D220" s="85"/>
      <c r="E220" s="85"/>
      <c r="F220" s="76"/>
      <c r="G220" s="76"/>
      <c r="K220" s="77"/>
    </row>
    <row r="221" spans="1:11" ht="15" customHeight="1" x14ac:dyDescent="0.2">
      <c r="A221" s="86">
        <v>4</v>
      </c>
      <c r="B221" s="86" t="s">
        <v>5</v>
      </c>
      <c r="C221" s="87">
        <v>1450</v>
      </c>
      <c r="D221" s="87">
        <v>2000</v>
      </c>
      <c r="E221" s="87">
        <v>21653.96</v>
      </c>
      <c r="F221" s="76">
        <f t="shared" ref="F221:F223" si="7">E221/C221*100</f>
        <v>1493.3765517241377</v>
      </c>
      <c r="G221" s="76">
        <f t="shared" ref="G221:G223" si="8">(E221/D221)*100</f>
        <v>1082.6979999999999</v>
      </c>
      <c r="K221" s="77"/>
    </row>
    <row r="222" spans="1:11" ht="15" customHeight="1" x14ac:dyDescent="0.2">
      <c r="A222" s="86">
        <v>42</v>
      </c>
      <c r="B222" s="86" t="s">
        <v>64</v>
      </c>
      <c r="C222" s="87">
        <v>1450</v>
      </c>
      <c r="D222" s="87">
        <v>2000</v>
      </c>
      <c r="E222" s="87">
        <v>21653.96</v>
      </c>
      <c r="F222" s="76">
        <f t="shared" si="7"/>
        <v>1493.3765517241377</v>
      </c>
      <c r="G222" s="76">
        <f t="shared" si="8"/>
        <v>1082.6979999999999</v>
      </c>
      <c r="K222" s="77"/>
    </row>
    <row r="223" spans="1:11" ht="15" customHeight="1" x14ac:dyDescent="0.2">
      <c r="A223" s="78">
        <v>422</v>
      </c>
      <c r="B223" s="78" t="s">
        <v>155</v>
      </c>
      <c r="C223" s="79">
        <v>1450</v>
      </c>
      <c r="D223" s="79">
        <v>2000</v>
      </c>
      <c r="E223" s="79">
        <v>23536.78</v>
      </c>
      <c r="F223" s="76">
        <f t="shared" si="7"/>
        <v>1623.2262068965517</v>
      </c>
      <c r="G223" s="76">
        <f t="shared" si="8"/>
        <v>1176.8389999999999</v>
      </c>
      <c r="K223" s="77"/>
    </row>
    <row r="224" spans="1:11" ht="15" customHeight="1" x14ac:dyDescent="0.2">
      <c r="A224" s="78">
        <v>4221</v>
      </c>
      <c r="B224" s="78" t="s">
        <v>63</v>
      </c>
      <c r="C224" s="79">
        <v>1450</v>
      </c>
      <c r="D224" s="79">
        <v>2000</v>
      </c>
      <c r="E224" s="79">
        <v>21737.5</v>
      </c>
      <c r="F224" s="76"/>
      <c r="G224" s="76"/>
      <c r="K224" s="77"/>
    </row>
    <row r="225" spans="1:11" ht="15" customHeight="1" x14ac:dyDescent="0.2">
      <c r="A225" s="78">
        <v>4227</v>
      </c>
      <c r="B225" s="78" t="s">
        <v>271</v>
      </c>
      <c r="C225" s="79"/>
      <c r="D225" s="79"/>
      <c r="E225" s="79">
        <v>1799.28</v>
      </c>
      <c r="F225" s="76"/>
      <c r="G225" s="76"/>
      <c r="K225" s="77"/>
    </row>
    <row r="226" spans="1:11" ht="15" customHeight="1" x14ac:dyDescent="0.2">
      <c r="A226" s="78">
        <v>424</v>
      </c>
      <c r="B226" s="78" t="s">
        <v>62</v>
      </c>
      <c r="C226" s="79"/>
      <c r="D226" s="79"/>
      <c r="E226" s="79">
        <v>257.18</v>
      </c>
      <c r="F226" s="76"/>
      <c r="G226" s="76"/>
      <c r="K226" s="77"/>
    </row>
    <row r="227" spans="1:11" ht="15" customHeight="1" x14ac:dyDescent="0.2">
      <c r="A227" s="78">
        <v>4241</v>
      </c>
      <c r="B227" s="78" t="s">
        <v>62</v>
      </c>
      <c r="C227" s="79"/>
      <c r="D227" s="79"/>
      <c r="E227" s="79">
        <v>257.18</v>
      </c>
      <c r="F227" s="76"/>
      <c r="G227" s="76"/>
      <c r="K227" s="77"/>
    </row>
    <row r="228" spans="1:11" x14ac:dyDescent="0.2">
      <c r="A228" s="211" t="s">
        <v>140</v>
      </c>
      <c r="B228" s="211"/>
      <c r="C228" s="85">
        <v>0</v>
      </c>
      <c r="D228" s="85">
        <v>0</v>
      </c>
      <c r="E228" s="85">
        <v>0</v>
      </c>
      <c r="F228" s="76"/>
      <c r="G228" s="76"/>
      <c r="K228" s="77"/>
    </row>
    <row r="229" spans="1:11" ht="15" customHeight="1" x14ac:dyDescent="0.2">
      <c r="A229" s="86">
        <v>4</v>
      </c>
      <c r="B229" s="86" t="s">
        <v>5</v>
      </c>
      <c r="C229" s="87"/>
      <c r="D229" s="87"/>
      <c r="E229" s="87"/>
      <c r="F229" s="76"/>
      <c r="G229" s="76"/>
      <c r="K229" s="77"/>
    </row>
    <row r="230" spans="1:11" ht="15" customHeight="1" x14ac:dyDescent="0.2">
      <c r="A230" s="86">
        <v>42</v>
      </c>
      <c r="B230" s="86" t="s">
        <v>64</v>
      </c>
      <c r="C230" s="87"/>
      <c r="D230" s="87"/>
      <c r="E230" s="87"/>
      <c r="F230" s="76"/>
      <c r="G230" s="76"/>
      <c r="K230" s="77"/>
    </row>
    <row r="231" spans="1:11" ht="15" customHeight="1" x14ac:dyDescent="0.2">
      <c r="A231" s="78">
        <v>422</v>
      </c>
      <c r="B231" s="78" t="s">
        <v>155</v>
      </c>
      <c r="C231" s="79"/>
      <c r="D231" s="79"/>
      <c r="E231" s="79"/>
      <c r="F231" s="76"/>
      <c r="G231" s="76"/>
      <c r="K231" s="77"/>
    </row>
    <row r="232" spans="1:11" ht="15" customHeight="1" x14ac:dyDescent="0.2">
      <c r="A232" s="78">
        <v>4221</v>
      </c>
      <c r="B232" s="78" t="s">
        <v>63</v>
      </c>
      <c r="C232" s="79"/>
      <c r="D232" s="79"/>
      <c r="E232" s="79"/>
      <c r="F232" s="76"/>
      <c r="G232" s="76"/>
      <c r="K232" s="77"/>
    </row>
    <row r="233" spans="1:11" ht="15" customHeight="1" x14ac:dyDescent="0.2">
      <c r="A233" s="78">
        <v>4222</v>
      </c>
      <c r="B233" s="78" t="s">
        <v>182</v>
      </c>
      <c r="C233" s="79"/>
      <c r="D233" s="79"/>
      <c r="E233" s="79"/>
      <c r="F233" s="76"/>
      <c r="G233" s="76"/>
      <c r="K233" s="77"/>
    </row>
    <row r="234" spans="1:11" ht="15" customHeight="1" x14ac:dyDescent="0.2">
      <c r="A234" s="78">
        <v>4223</v>
      </c>
      <c r="B234" s="78" t="s">
        <v>156</v>
      </c>
      <c r="C234" s="79"/>
      <c r="D234" s="79"/>
      <c r="E234" s="79"/>
      <c r="F234" s="76"/>
      <c r="G234" s="76"/>
      <c r="K234" s="77"/>
    </row>
    <row r="235" spans="1:11" ht="15" customHeight="1" x14ac:dyDescent="0.2">
      <c r="A235" s="78">
        <v>424</v>
      </c>
      <c r="B235" s="78" t="s">
        <v>66</v>
      </c>
      <c r="C235" s="79"/>
      <c r="D235" s="79"/>
      <c r="E235" s="79"/>
      <c r="F235" s="76"/>
      <c r="G235" s="76"/>
      <c r="K235" s="77"/>
    </row>
    <row r="236" spans="1:11" ht="15" customHeight="1" x14ac:dyDescent="0.2">
      <c r="A236" s="78">
        <v>4241</v>
      </c>
      <c r="B236" s="78" t="s">
        <v>62</v>
      </c>
      <c r="C236" s="79"/>
      <c r="D236" s="79"/>
      <c r="E236" s="79"/>
      <c r="F236" s="76"/>
      <c r="G236" s="76"/>
      <c r="K236" s="77"/>
    </row>
    <row r="237" spans="1:11" x14ac:dyDescent="0.2">
      <c r="A237" s="211" t="s">
        <v>148</v>
      </c>
      <c r="B237" s="211"/>
      <c r="C237" s="85"/>
      <c r="D237" s="85"/>
      <c r="E237" s="85"/>
      <c r="F237" s="76"/>
      <c r="G237" s="76"/>
      <c r="K237" s="77"/>
    </row>
    <row r="238" spans="1:11" ht="15" customHeight="1" x14ac:dyDescent="0.2">
      <c r="A238" s="86">
        <v>4</v>
      </c>
      <c r="B238" s="86" t="s">
        <v>5</v>
      </c>
      <c r="C238" s="87"/>
      <c r="D238" s="87"/>
      <c r="E238" s="87"/>
      <c r="F238" s="76"/>
      <c r="G238" s="76"/>
      <c r="K238" s="77"/>
    </row>
    <row r="239" spans="1:11" ht="15" customHeight="1" x14ac:dyDescent="0.2">
      <c r="A239" s="86">
        <v>42</v>
      </c>
      <c r="B239" s="86" t="s">
        <v>64</v>
      </c>
      <c r="C239" s="87"/>
      <c r="D239" s="87"/>
      <c r="E239" s="87"/>
      <c r="F239" s="76"/>
      <c r="G239" s="76"/>
      <c r="K239" s="77"/>
    </row>
    <row r="240" spans="1:11" ht="15" customHeight="1" x14ac:dyDescent="0.2">
      <c r="A240" s="78">
        <v>422</v>
      </c>
      <c r="B240" s="78" t="s">
        <v>155</v>
      </c>
      <c r="C240" s="79"/>
      <c r="D240" s="79"/>
      <c r="E240" s="79"/>
      <c r="F240" s="76"/>
      <c r="G240" s="76"/>
      <c r="K240" s="77"/>
    </row>
    <row r="241" spans="1:11" ht="15" customHeight="1" x14ac:dyDescent="0.2">
      <c r="A241" s="78">
        <v>4227</v>
      </c>
      <c r="B241" s="78" t="s">
        <v>157</v>
      </c>
      <c r="C241" s="79"/>
      <c r="D241" s="79"/>
      <c r="E241" s="79"/>
      <c r="F241" s="76"/>
      <c r="G241" s="76"/>
      <c r="K241" s="77"/>
    </row>
    <row r="242" spans="1:11" x14ac:dyDescent="0.2">
      <c r="A242" s="211" t="s">
        <v>150</v>
      </c>
      <c r="B242" s="211"/>
      <c r="C242" s="85"/>
      <c r="D242" s="85"/>
      <c r="E242" s="85"/>
      <c r="F242" s="76"/>
      <c r="G242" s="76"/>
      <c r="K242" s="77"/>
    </row>
    <row r="243" spans="1:11" ht="15" customHeight="1" x14ac:dyDescent="0.2">
      <c r="A243" s="86">
        <v>3</v>
      </c>
      <c r="B243" s="86" t="s">
        <v>3</v>
      </c>
      <c r="C243" s="87"/>
      <c r="D243" s="87"/>
      <c r="E243" s="87"/>
      <c r="F243" s="76"/>
      <c r="G243" s="76"/>
      <c r="K243" s="77"/>
    </row>
    <row r="244" spans="1:11" ht="15" customHeight="1" x14ac:dyDescent="0.2">
      <c r="A244" s="86">
        <v>32</v>
      </c>
      <c r="B244" s="86" t="s">
        <v>9</v>
      </c>
      <c r="C244" s="87"/>
      <c r="D244" s="87"/>
      <c r="E244" s="87"/>
      <c r="F244" s="76"/>
      <c r="G244" s="76"/>
      <c r="K244" s="77"/>
    </row>
    <row r="245" spans="1:11" ht="15" customHeight="1" x14ac:dyDescent="0.2">
      <c r="A245" s="78">
        <v>323</v>
      </c>
      <c r="B245" s="78" t="s">
        <v>87</v>
      </c>
      <c r="C245" s="79"/>
      <c r="D245" s="79"/>
      <c r="E245" s="79"/>
      <c r="F245" s="76"/>
      <c r="G245" s="76"/>
      <c r="K245" s="77"/>
    </row>
    <row r="246" spans="1:11" ht="15" customHeight="1" x14ac:dyDescent="0.2">
      <c r="A246" s="78">
        <v>3232</v>
      </c>
      <c r="B246" s="78" t="s">
        <v>138</v>
      </c>
      <c r="C246" s="79"/>
      <c r="D246" s="79"/>
      <c r="E246" s="79"/>
      <c r="F246" s="76"/>
      <c r="G246" s="76"/>
      <c r="K246" s="77"/>
    </row>
    <row r="247" spans="1:11" ht="15" customHeight="1" x14ac:dyDescent="0.2">
      <c r="A247" s="78">
        <v>42</v>
      </c>
      <c r="B247" s="78" t="s">
        <v>64</v>
      </c>
      <c r="C247" s="79"/>
      <c r="D247" s="79"/>
      <c r="E247" s="79"/>
      <c r="F247" s="76"/>
      <c r="G247" s="76"/>
      <c r="K247" s="77"/>
    </row>
    <row r="248" spans="1:11" x14ac:dyDescent="0.2">
      <c r="A248" s="211" t="s">
        <v>151</v>
      </c>
      <c r="B248" s="211"/>
      <c r="C248" s="85"/>
      <c r="D248" s="85"/>
      <c r="E248" s="85"/>
      <c r="F248" s="76"/>
      <c r="G248" s="76"/>
      <c r="K248" s="77"/>
    </row>
    <row r="249" spans="1:11" ht="15" customHeight="1" x14ac:dyDescent="0.2">
      <c r="A249" s="86">
        <v>4</v>
      </c>
      <c r="B249" s="86" t="s">
        <v>216</v>
      </c>
      <c r="C249" s="87">
        <v>1647926.77</v>
      </c>
      <c r="D249" s="87"/>
      <c r="E249" s="87"/>
      <c r="F249" s="76"/>
      <c r="G249" s="76"/>
      <c r="K249" s="77"/>
    </row>
    <row r="250" spans="1:11" ht="15" customHeight="1" x14ac:dyDescent="0.2">
      <c r="A250" s="86">
        <v>45</v>
      </c>
      <c r="B250" s="86" t="s">
        <v>216</v>
      </c>
      <c r="C250" s="87">
        <v>1647926.77</v>
      </c>
      <c r="D250" s="87"/>
      <c r="E250" s="87"/>
      <c r="F250" s="76"/>
      <c r="G250" s="76"/>
      <c r="K250" s="77"/>
    </row>
    <row r="251" spans="1:11" ht="15" customHeight="1" x14ac:dyDescent="0.2">
      <c r="A251" s="78">
        <v>451</v>
      </c>
      <c r="B251" s="78" t="s">
        <v>206</v>
      </c>
      <c r="C251" s="79">
        <v>1647926.77</v>
      </c>
      <c r="D251" s="79"/>
      <c r="E251" s="79"/>
      <c r="F251" s="76"/>
      <c r="G251" s="76"/>
      <c r="K251" s="77"/>
    </row>
    <row r="252" spans="1:11" ht="15" customHeight="1" x14ac:dyDescent="0.2">
      <c r="A252" s="78">
        <v>4511</v>
      </c>
      <c r="B252" s="78" t="s">
        <v>215</v>
      </c>
      <c r="C252" s="79">
        <v>1647926.77</v>
      </c>
      <c r="D252" s="79"/>
      <c r="E252" s="79"/>
      <c r="F252" s="76"/>
      <c r="G252" s="76"/>
      <c r="K252" s="77"/>
    </row>
    <row r="253" spans="1:11" ht="15" customHeight="1" x14ac:dyDescent="0.2">
      <c r="A253" s="78">
        <v>424</v>
      </c>
      <c r="B253" s="78" t="s">
        <v>66</v>
      </c>
      <c r="C253" s="79"/>
      <c r="D253" s="79"/>
      <c r="E253" s="79"/>
      <c r="F253" s="76"/>
      <c r="G253" s="76"/>
      <c r="K253" s="77"/>
    </row>
    <row r="254" spans="1:11" ht="15" customHeight="1" x14ac:dyDescent="0.2">
      <c r="A254" s="78">
        <v>4241</v>
      </c>
      <c r="B254" s="78" t="s">
        <v>158</v>
      </c>
      <c r="C254" s="79"/>
      <c r="D254" s="79"/>
      <c r="E254" s="79"/>
      <c r="F254" s="76"/>
      <c r="G254" s="76"/>
      <c r="K254" s="77"/>
    </row>
    <row r="255" spans="1:11" x14ac:dyDescent="0.2">
      <c r="A255" s="211" t="s">
        <v>152</v>
      </c>
      <c r="B255" s="211"/>
      <c r="C255" s="85"/>
      <c r="D255" s="85">
        <v>1100</v>
      </c>
      <c r="E255" s="85">
        <v>1100</v>
      </c>
      <c r="F255" s="76"/>
      <c r="G255" s="76"/>
      <c r="K255" s="77"/>
    </row>
    <row r="256" spans="1:11" ht="15" customHeight="1" x14ac:dyDescent="0.2">
      <c r="A256" s="86">
        <v>4</v>
      </c>
      <c r="B256" s="86" t="s">
        <v>5</v>
      </c>
      <c r="C256" s="87"/>
      <c r="D256" s="87">
        <v>1100</v>
      </c>
      <c r="E256" s="87">
        <v>1100</v>
      </c>
      <c r="F256" s="76"/>
      <c r="G256" s="76"/>
      <c r="K256" s="77"/>
    </row>
    <row r="257" spans="1:11" ht="15" customHeight="1" x14ac:dyDescent="0.2">
      <c r="A257" s="86">
        <v>42</v>
      </c>
      <c r="B257" s="86" t="s">
        <v>64</v>
      </c>
      <c r="C257" s="87"/>
      <c r="D257" s="87">
        <v>1100</v>
      </c>
      <c r="E257" s="87">
        <v>1100</v>
      </c>
      <c r="F257" s="76"/>
      <c r="G257" s="76"/>
      <c r="K257" s="77"/>
    </row>
    <row r="258" spans="1:11" ht="15" customHeight="1" x14ac:dyDescent="0.2">
      <c r="A258" s="78">
        <v>422</v>
      </c>
      <c r="B258" s="78" t="s">
        <v>155</v>
      </c>
      <c r="C258" s="79"/>
      <c r="D258" s="79">
        <v>1100</v>
      </c>
      <c r="E258" s="79">
        <v>1100</v>
      </c>
      <c r="F258" s="76"/>
      <c r="G258" s="76"/>
      <c r="K258" s="77"/>
    </row>
    <row r="259" spans="1:11" ht="15" customHeight="1" x14ac:dyDescent="0.2">
      <c r="A259" s="78">
        <v>4221</v>
      </c>
      <c r="B259" s="78" t="s">
        <v>63</v>
      </c>
      <c r="C259" s="79"/>
      <c r="D259" s="79">
        <v>1100</v>
      </c>
      <c r="E259" s="79">
        <v>1100</v>
      </c>
      <c r="F259" s="76"/>
      <c r="G259" s="76"/>
      <c r="K259" s="77"/>
    </row>
    <row r="260" spans="1:11" x14ac:dyDescent="0.2">
      <c r="A260" s="211" t="s">
        <v>153</v>
      </c>
      <c r="B260" s="211"/>
      <c r="C260" s="85"/>
      <c r="D260" s="85"/>
      <c r="E260" s="85"/>
      <c r="F260" s="76"/>
      <c r="G260" s="76"/>
      <c r="K260" s="77"/>
    </row>
    <row r="261" spans="1:11" ht="15" customHeight="1" x14ac:dyDescent="0.2">
      <c r="A261" s="86">
        <v>4</v>
      </c>
      <c r="B261" s="86" t="s">
        <v>5</v>
      </c>
      <c r="C261" s="87"/>
      <c r="D261" s="87"/>
      <c r="E261" s="87"/>
      <c r="F261" s="76"/>
      <c r="G261" s="76"/>
      <c r="K261" s="77"/>
    </row>
    <row r="262" spans="1:11" ht="15" customHeight="1" x14ac:dyDescent="0.2">
      <c r="A262" s="86">
        <v>42</v>
      </c>
      <c r="B262" s="86" t="s">
        <v>64</v>
      </c>
      <c r="C262" s="87"/>
      <c r="D262" s="87"/>
      <c r="E262" s="87"/>
      <c r="F262" s="76"/>
      <c r="G262" s="76"/>
      <c r="K262" s="77"/>
    </row>
    <row r="263" spans="1:11" ht="15" customHeight="1" x14ac:dyDescent="0.2">
      <c r="A263" s="78">
        <v>422</v>
      </c>
      <c r="B263" s="78" t="s">
        <v>155</v>
      </c>
      <c r="C263" s="79"/>
      <c r="D263" s="79"/>
      <c r="E263" s="79"/>
      <c r="F263" s="76"/>
      <c r="G263" s="76"/>
      <c r="K263" s="77"/>
    </row>
    <row r="264" spans="1:11" x14ac:dyDescent="0.2">
      <c r="A264" s="211" t="s">
        <v>159</v>
      </c>
      <c r="B264" s="211"/>
      <c r="C264" s="85"/>
      <c r="D264" s="85"/>
      <c r="E264" s="85"/>
      <c r="F264" s="76"/>
      <c r="G264" s="76"/>
      <c r="K264" s="77"/>
    </row>
    <row r="265" spans="1:11" ht="15" customHeight="1" x14ac:dyDescent="0.2">
      <c r="A265" s="86">
        <v>3</v>
      </c>
      <c r="B265" s="86" t="s">
        <v>3</v>
      </c>
      <c r="C265" s="87"/>
      <c r="D265" s="87"/>
      <c r="E265" s="87"/>
      <c r="F265" s="76"/>
      <c r="G265" s="76"/>
      <c r="K265" s="77"/>
    </row>
    <row r="266" spans="1:11" ht="15" customHeight="1" x14ac:dyDescent="0.2">
      <c r="A266" s="86">
        <v>32</v>
      </c>
      <c r="B266" s="86" t="s">
        <v>9</v>
      </c>
      <c r="C266" s="87"/>
      <c r="D266" s="87"/>
      <c r="E266" s="87"/>
      <c r="F266" s="76"/>
      <c r="G266" s="76"/>
      <c r="K266" s="77"/>
    </row>
    <row r="267" spans="1:11" ht="15" customHeight="1" x14ac:dyDescent="0.2">
      <c r="A267" s="78">
        <v>323</v>
      </c>
      <c r="B267" s="78" t="s">
        <v>87</v>
      </c>
      <c r="C267" s="79"/>
      <c r="D267" s="79"/>
      <c r="E267" s="79"/>
      <c r="F267" s="76"/>
      <c r="G267" s="76"/>
      <c r="K267" s="77"/>
    </row>
    <row r="268" spans="1:11" ht="15" customHeight="1" x14ac:dyDescent="0.2">
      <c r="A268" s="78">
        <v>3232</v>
      </c>
      <c r="B268" s="78" t="s">
        <v>138</v>
      </c>
      <c r="C268" s="79"/>
      <c r="D268" s="79"/>
      <c r="E268" s="79"/>
      <c r="F268" s="76"/>
      <c r="G268" s="76"/>
      <c r="K268" s="77"/>
    </row>
    <row r="269" spans="1:11" x14ac:dyDescent="0.2">
      <c r="A269" s="211" t="s">
        <v>160</v>
      </c>
      <c r="B269" s="211"/>
      <c r="C269" s="85"/>
      <c r="D269" s="85"/>
      <c r="E269" s="85"/>
      <c r="F269" s="76"/>
      <c r="G269" s="76"/>
      <c r="K269" s="77"/>
    </row>
    <row r="270" spans="1:11" ht="15" customHeight="1" x14ac:dyDescent="0.2">
      <c r="A270" s="86">
        <v>4</v>
      </c>
      <c r="B270" s="86" t="s">
        <v>5</v>
      </c>
      <c r="C270" s="87"/>
      <c r="D270" s="87"/>
      <c r="E270" s="87"/>
      <c r="F270" s="76"/>
      <c r="G270" s="76"/>
      <c r="K270" s="77"/>
    </row>
    <row r="271" spans="1:11" ht="15" customHeight="1" x14ac:dyDescent="0.2">
      <c r="A271" s="86">
        <v>42</v>
      </c>
      <c r="B271" s="86" t="s">
        <v>64</v>
      </c>
      <c r="C271" s="87"/>
      <c r="D271" s="87"/>
      <c r="E271" s="87"/>
      <c r="F271" s="76"/>
      <c r="G271" s="76"/>
      <c r="K271" s="77"/>
    </row>
    <row r="272" spans="1:11" ht="15" customHeight="1" x14ac:dyDescent="0.2">
      <c r="A272" s="78">
        <v>422</v>
      </c>
      <c r="B272" s="78" t="s">
        <v>155</v>
      </c>
      <c r="C272" s="79"/>
      <c r="D272" s="79"/>
      <c r="E272" s="79"/>
      <c r="F272" s="76"/>
      <c r="G272" s="76"/>
      <c r="K272" s="77"/>
    </row>
    <row r="273" spans="1:11" ht="15" customHeight="1" x14ac:dyDescent="0.2">
      <c r="A273" s="78">
        <v>4221</v>
      </c>
      <c r="B273" s="78" t="s">
        <v>161</v>
      </c>
      <c r="C273" s="79"/>
      <c r="D273" s="79"/>
      <c r="E273" s="79"/>
      <c r="F273" s="76"/>
      <c r="G273" s="76"/>
      <c r="K273" s="77"/>
    </row>
    <row r="274" spans="1:11" ht="15" customHeight="1" x14ac:dyDescent="0.2">
      <c r="A274" s="78">
        <v>4223</v>
      </c>
      <c r="B274" s="78" t="s">
        <v>156</v>
      </c>
      <c r="C274" s="79"/>
      <c r="D274" s="79"/>
      <c r="E274" s="79"/>
      <c r="F274" s="76"/>
      <c r="G274" s="76"/>
      <c r="K274" s="77"/>
    </row>
    <row r="275" spans="1:11" x14ac:dyDescent="0.2">
      <c r="A275" s="212" t="s">
        <v>162</v>
      </c>
      <c r="B275" s="212"/>
      <c r="C275" s="75"/>
      <c r="D275" s="75"/>
      <c r="E275" s="75"/>
      <c r="F275" s="76"/>
      <c r="G275" s="76"/>
      <c r="K275" s="77"/>
    </row>
    <row r="276" spans="1:11" x14ac:dyDescent="0.2">
      <c r="A276" s="211" t="s">
        <v>151</v>
      </c>
      <c r="B276" s="211"/>
      <c r="C276" s="85"/>
      <c r="D276" s="85"/>
      <c r="E276" s="85"/>
      <c r="F276" s="76"/>
      <c r="G276" s="76"/>
      <c r="K276" s="77"/>
    </row>
    <row r="277" spans="1:11" ht="15" customHeight="1" x14ac:dyDescent="0.2">
      <c r="A277" s="86">
        <v>3</v>
      </c>
      <c r="B277" s="86" t="s">
        <v>3</v>
      </c>
      <c r="C277" s="87"/>
      <c r="D277" s="87"/>
      <c r="E277" s="87"/>
      <c r="F277" s="76"/>
      <c r="G277" s="76"/>
      <c r="K277" s="77"/>
    </row>
    <row r="278" spans="1:11" ht="15" customHeight="1" x14ac:dyDescent="0.2">
      <c r="A278" s="86">
        <v>37</v>
      </c>
      <c r="B278" s="86" t="s">
        <v>163</v>
      </c>
      <c r="C278" s="87"/>
      <c r="D278" s="87"/>
      <c r="E278" s="87"/>
      <c r="F278" s="76"/>
      <c r="G278" s="76"/>
      <c r="K278" s="77"/>
    </row>
    <row r="279" spans="1:11" ht="15" customHeight="1" x14ac:dyDescent="0.2">
      <c r="A279" s="78">
        <v>372</v>
      </c>
      <c r="B279" s="78" t="s">
        <v>93</v>
      </c>
      <c r="C279" s="79"/>
      <c r="D279" s="79"/>
      <c r="E279" s="79"/>
      <c r="F279" s="76"/>
      <c r="G279" s="76"/>
      <c r="K279" s="77"/>
    </row>
    <row r="280" spans="1:11" ht="15" customHeight="1" x14ac:dyDescent="0.2">
      <c r="A280" s="78">
        <v>3722</v>
      </c>
      <c r="B280" s="78" t="s">
        <v>94</v>
      </c>
      <c r="C280" s="79"/>
      <c r="D280" s="79"/>
      <c r="E280" s="79"/>
      <c r="F280" s="76"/>
      <c r="G280" s="76"/>
      <c r="K280" s="77"/>
    </row>
    <row r="281" spans="1:11" ht="15" customHeight="1" x14ac:dyDescent="0.2">
      <c r="A281" s="86">
        <v>4</v>
      </c>
      <c r="B281" s="86" t="s">
        <v>5</v>
      </c>
      <c r="C281" s="87"/>
      <c r="D281" s="87"/>
      <c r="E281" s="87"/>
      <c r="F281" s="76"/>
      <c r="G281" s="76"/>
      <c r="K281" s="77"/>
    </row>
    <row r="282" spans="1:11" ht="15" customHeight="1" x14ac:dyDescent="0.2">
      <c r="A282" s="86">
        <v>42</v>
      </c>
      <c r="B282" s="86" t="s">
        <v>64</v>
      </c>
      <c r="C282" s="87"/>
      <c r="D282" s="87"/>
      <c r="E282" s="87"/>
      <c r="F282" s="76"/>
      <c r="G282" s="76"/>
      <c r="K282" s="77"/>
    </row>
    <row r="283" spans="1:11" ht="15" customHeight="1" x14ac:dyDescent="0.2">
      <c r="A283" s="78">
        <v>424</v>
      </c>
      <c r="B283" s="78" t="s">
        <v>66</v>
      </c>
      <c r="C283" s="79"/>
      <c r="D283" s="79"/>
      <c r="E283" s="79"/>
      <c r="F283" s="76"/>
      <c r="G283" s="76"/>
      <c r="K283" s="77"/>
    </row>
    <row r="284" spans="1:11" ht="15" customHeight="1" x14ac:dyDescent="0.2">
      <c r="A284" s="78">
        <v>4241</v>
      </c>
      <c r="B284" s="78" t="s">
        <v>66</v>
      </c>
      <c r="C284" s="79"/>
      <c r="D284" s="79"/>
      <c r="E284" s="79"/>
      <c r="F284" s="76"/>
      <c r="G284" s="76"/>
      <c r="K284" s="77"/>
    </row>
    <row r="285" spans="1:11" ht="15.75" customHeight="1" x14ac:dyDescent="0.2">
      <c r="A285" s="90"/>
      <c r="B285" s="91"/>
      <c r="C285" s="79"/>
      <c r="D285" s="79"/>
      <c r="E285" s="79"/>
      <c r="F285" s="76"/>
      <c r="G285" s="76"/>
      <c r="K285" s="77"/>
    </row>
    <row r="286" spans="1:11" ht="18" customHeight="1" x14ac:dyDescent="0.2">
      <c r="A286" s="207" t="s">
        <v>174</v>
      </c>
      <c r="B286" s="208"/>
      <c r="C286" s="75"/>
      <c r="D286" s="75"/>
      <c r="E286" s="75"/>
      <c r="F286" s="76"/>
      <c r="G286" s="76"/>
      <c r="K286" s="77"/>
    </row>
    <row r="287" spans="1:11" x14ac:dyDescent="0.2">
      <c r="A287" s="209" t="s">
        <v>164</v>
      </c>
      <c r="B287" s="210"/>
      <c r="C287" s="75"/>
      <c r="D287" s="75"/>
      <c r="E287" s="75"/>
      <c r="F287" s="76"/>
      <c r="G287" s="76"/>
      <c r="K287" s="77"/>
    </row>
    <row r="288" spans="1:11" x14ac:dyDescent="0.2">
      <c r="A288" s="205" t="s">
        <v>165</v>
      </c>
      <c r="B288" s="206"/>
      <c r="C288" s="85"/>
      <c r="D288" s="85"/>
      <c r="E288" s="85"/>
      <c r="F288" s="76"/>
      <c r="G288" s="76"/>
      <c r="K288" s="88"/>
    </row>
    <row r="289" spans="1:11" ht="15" customHeight="1" x14ac:dyDescent="0.2">
      <c r="A289" s="86">
        <v>3</v>
      </c>
      <c r="B289" s="86" t="s">
        <v>3</v>
      </c>
      <c r="C289" s="87">
        <v>84664.3</v>
      </c>
      <c r="D289" s="87">
        <v>120000</v>
      </c>
      <c r="E289" s="87">
        <v>42907.32</v>
      </c>
      <c r="F289" s="76">
        <f t="shared" ref="F289:F331" si="9">E289/C289*100</f>
        <v>50.679353635475636</v>
      </c>
      <c r="G289" s="76">
        <f>E289/D289*100</f>
        <v>35.756100000000004</v>
      </c>
      <c r="K289" s="88"/>
    </row>
    <row r="290" spans="1:11" ht="15" customHeight="1" x14ac:dyDescent="0.2">
      <c r="A290" s="86">
        <v>32</v>
      </c>
      <c r="B290" s="86" t="s">
        <v>9</v>
      </c>
      <c r="C290" s="87">
        <v>59407.7</v>
      </c>
      <c r="D290" s="87">
        <v>120000</v>
      </c>
      <c r="E290" s="87">
        <v>42907.32</v>
      </c>
      <c r="F290" s="76">
        <f t="shared" si="9"/>
        <v>72.225182930832204</v>
      </c>
      <c r="G290" s="76">
        <f>E290/D290*100</f>
        <v>35.756100000000004</v>
      </c>
      <c r="K290" s="88"/>
    </row>
    <row r="291" spans="1:11" ht="15" customHeight="1" x14ac:dyDescent="0.2">
      <c r="A291" s="78">
        <v>321</v>
      </c>
      <c r="B291" s="78" t="s">
        <v>136</v>
      </c>
      <c r="C291" s="79">
        <v>32610.84</v>
      </c>
      <c r="D291" s="79"/>
      <c r="E291" s="79">
        <v>28326.9</v>
      </c>
      <c r="F291" s="76">
        <f t="shared" si="9"/>
        <v>86.863447859668753</v>
      </c>
      <c r="G291" s="76"/>
      <c r="K291" s="77"/>
    </row>
    <row r="292" spans="1:11" ht="15" customHeight="1" x14ac:dyDescent="0.2">
      <c r="A292" s="78">
        <v>3211</v>
      </c>
      <c r="B292" s="78" t="s">
        <v>19</v>
      </c>
      <c r="C292" s="79">
        <v>32585.84</v>
      </c>
      <c r="D292" s="79"/>
      <c r="E292" s="79">
        <v>29687.9</v>
      </c>
      <c r="F292" s="76">
        <f t="shared" si="9"/>
        <v>91.106750662250846</v>
      </c>
      <c r="G292" s="76"/>
      <c r="K292" s="77"/>
    </row>
    <row r="293" spans="1:11" ht="15" customHeight="1" x14ac:dyDescent="0.2">
      <c r="A293" s="78">
        <v>3213</v>
      </c>
      <c r="B293" s="78" t="s">
        <v>255</v>
      </c>
      <c r="C293" s="79">
        <v>25</v>
      </c>
      <c r="D293" s="79"/>
      <c r="E293" s="79">
        <v>80</v>
      </c>
      <c r="F293" s="76">
        <f t="shared" si="9"/>
        <v>320</v>
      </c>
      <c r="G293" s="76"/>
      <c r="K293" s="77"/>
    </row>
    <row r="294" spans="1:11" ht="15" customHeight="1" x14ac:dyDescent="0.2">
      <c r="A294" s="78">
        <v>322</v>
      </c>
      <c r="B294" s="78" t="s">
        <v>251</v>
      </c>
      <c r="C294" s="79"/>
      <c r="D294" s="79"/>
      <c r="E294" s="79"/>
      <c r="F294" s="76"/>
      <c r="G294" s="76"/>
      <c r="K294" s="77"/>
    </row>
    <row r="295" spans="1:11" ht="15" customHeight="1" x14ac:dyDescent="0.2">
      <c r="A295" s="78">
        <v>323</v>
      </c>
      <c r="B295" s="78" t="s">
        <v>87</v>
      </c>
      <c r="C295" s="79">
        <v>10114.69</v>
      </c>
      <c r="D295" s="79"/>
      <c r="E295" s="79">
        <v>3509.42</v>
      </c>
      <c r="F295" s="76">
        <f t="shared" si="9"/>
        <v>34.696268496612355</v>
      </c>
      <c r="G295" s="76"/>
      <c r="K295" s="77"/>
    </row>
    <row r="296" spans="1:11" ht="15" customHeight="1" x14ac:dyDescent="0.2">
      <c r="A296" s="78">
        <v>3238</v>
      </c>
      <c r="B296" s="78" t="s">
        <v>60</v>
      </c>
      <c r="C296" s="79">
        <v>37.909999999999997</v>
      </c>
      <c r="D296" s="79"/>
      <c r="E296" s="79">
        <v>1267.45</v>
      </c>
      <c r="F296" s="76">
        <f t="shared" si="9"/>
        <v>3343.313109997363</v>
      </c>
      <c r="G296" s="76"/>
      <c r="K296" s="77"/>
    </row>
    <row r="297" spans="1:11" ht="15" customHeight="1" x14ac:dyDescent="0.2">
      <c r="A297" s="78">
        <v>3241</v>
      </c>
      <c r="B297" s="78" t="s">
        <v>149</v>
      </c>
      <c r="C297" s="79"/>
      <c r="D297" s="79"/>
      <c r="E297" s="79"/>
      <c r="F297" s="76"/>
      <c r="G297" s="76"/>
      <c r="K297" s="77"/>
    </row>
    <row r="298" spans="1:11" ht="15" customHeight="1" x14ac:dyDescent="0.2">
      <c r="A298" s="78">
        <v>329</v>
      </c>
      <c r="B298" s="78" t="s">
        <v>85</v>
      </c>
      <c r="C298" s="79">
        <v>16682.169999999998</v>
      </c>
      <c r="D298" s="79"/>
      <c r="E298" s="79">
        <v>9630</v>
      </c>
      <c r="F298" s="76">
        <f t="shared" si="9"/>
        <v>57.726302992955958</v>
      </c>
      <c r="G298" s="76"/>
      <c r="K298" s="77"/>
    </row>
    <row r="299" spans="1:11" ht="15" customHeight="1" x14ac:dyDescent="0.2">
      <c r="A299" s="78">
        <v>3292</v>
      </c>
      <c r="B299" s="78" t="s">
        <v>80</v>
      </c>
      <c r="C299" s="79">
        <v>492.03</v>
      </c>
      <c r="D299" s="79"/>
      <c r="E299" s="79">
        <v>0</v>
      </c>
      <c r="F299" s="76">
        <f t="shared" si="9"/>
        <v>0</v>
      </c>
      <c r="G299" s="76"/>
      <c r="K299" s="77"/>
    </row>
    <row r="300" spans="1:11" ht="15" customHeight="1" x14ac:dyDescent="0.2">
      <c r="A300" s="78">
        <v>3293</v>
      </c>
      <c r="B300" s="78" t="s">
        <v>81</v>
      </c>
      <c r="C300" s="79">
        <v>62.1</v>
      </c>
      <c r="D300" s="79"/>
      <c r="E300" s="79">
        <v>0</v>
      </c>
      <c r="F300" s="76">
        <f t="shared" si="9"/>
        <v>0</v>
      </c>
      <c r="G300" s="76"/>
      <c r="K300" s="77"/>
    </row>
    <row r="301" spans="1:11" ht="15" customHeight="1" x14ac:dyDescent="0.2">
      <c r="A301" s="78">
        <v>3299</v>
      </c>
      <c r="B301" s="78" t="s">
        <v>85</v>
      </c>
      <c r="C301" s="79">
        <v>16128.04</v>
      </c>
      <c r="D301" s="79"/>
      <c r="E301" s="79">
        <v>9630</v>
      </c>
      <c r="F301" s="76">
        <f t="shared" si="9"/>
        <v>59.709673339103816</v>
      </c>
      <c r="G301" s="76"/>
      <c r="K301" s="77"/>
    </row>
    <row r="302" spans="1:11" ht="15" customHeight="1" x14ac:dyDescent="0.2">
      <c r="A302" s="86">
        <v>34</v>
      </c>
      <c r="B302" s="86" t="s">
        <v>75</v>
      </c>
      <c r="C302" s="87"/>
      <c r="D302" s="87"/>
      <c r="E302" s="87"/>
      <c r="F302" s="76"/>
      <c r="G302" s="76"/>
      <c r="K302" s="77"/>
    </row>
    <row r="303" spans="1:11" ht="15" customHeight="1" x14ac:dyDescent="0.2">
      <c r="A303" s="78">
        <v>343</v>
      </c>
      <c r="B303" s="78" t="s">
        <v>139</v>
      </c>
      <c r="C303" s="79"/>
      <c r="D303" s="79"/>
      <c r="E303" s="79"/>
      <c r="F303" s="76"/>
      <c r="G303" s="76"/>
      <c r="K303" s="77"/>
    </row>
    <row r="304" spans="1:11" ht="15" customHeight="1" x14ac:dyDescent="0.2">
      <c r="A304" s="78">
        <v>3431</v>
      </c>
      <c r="B304" s="78" t="s">
        <v>89</v>
      </c>
      <c r="C304" s="79"/>
      <c r="D304" s="79"/>
      <c r="E304" s="79"/>
      <c r="F304" s="76"/>
      <c r="G304" s="76"/>
      <c r="K304" s="77"/>
    </row>
    <row r="305" spans="1:11" ht="15" customHeight="1" x14ac:dyDescent="0.2">
      <c r="A305" s="78">
        <v>362</v>
      </c>
      <c r="B305" s="78" t="s">
        <v>207</v>
      </c>
      <c r="C305" s="79"/>
      <c r="D305" s="79"/>
      <c r="E305" s="79"/>
      <c r="F305" s="76"/>
      <c r="G305" s="76"/>
      <c r="K305" s="77"/>
    </row>
    <row r="306" spans="1:11" ht="15" customHeight="1" x14ac:dyDescent="0.2">
      <c r="A306" s="78">
        <v>36</v>
      </c>
      <c r="B306" s="78" t="s">
        <v>196</v>
      </c>
      <c r="C306" s="79">
        <v>25256.6</v>
      </c>
      <c r="D306" s="79">
        <v>0</v>
      </c>
      <c r="E306" s="79">
        <v>0</v>
      </c>
      <c r="F306" s="76"/>
      <c r="G306" s="76"/>
      <c r="K306" s="77"/>
    </row>
    <row r="307" spans="1:11" ht="15" customHeight="1" x14ac:dyDescent="0.2">
      <c r="A307" s="78">
        <v>36211</v>
      </c>
      <c r="B307" s="78" t="s">
        <v>207</v>
      </c>
      <c r="C307" s="79">
        <v>25256.6</v>
      </c>
      <c r="D307" s="79">
        <v>0</v>
      </c>
      <c r="E307" s="79">
        <v>0</v>
      </c>
      <c r="F307" s="76"/>
      <c r="G307" s="76"/>
      <c r="K307" s="77"/>
    </row>
    <row r="308" spans="1:11" x14ac:dyDescent="0.2">
      <c r="A308" s="211" t="s">
        <v>183</v>
      </c>
      <c r="B308" s="211"/>
      <c r="C308" s="85"/>
      <c r="D308" s="85"/>
      <c r="E308" s="85"/>
      <c r="F308" s="76"/>
      <c r="G308" s="76"/>
      <c r="K308" s="77"/>
    </row>
    <row r="309" spans="1:11" ht="15" customHeight="1" x14ac:dyDescent="0.2">
      <c r="A309" s="86">
        <v>3</v>
      </c>
      <c r="B309" s="86" t="s">
        <v>3</v>
      </c>
      <c r="C309" s="87"/>
      <c r="D309" s="87"/>
      <c r="E309" s="87"/>
      <c r="F309" s="76"/>
      <c r="G309" s="76"/>
      <c r="K309" s="77"/>
    </row>
    <row r="310" spans="1:11" ht="15" customHeight="1" x14ac:dyDescent="0.2">
      <c r="A310" s="86">
        <v>32</v>
      </c>
      <c r="B310" s="86" t="s">
        <v>9</v>
      </c>
      <c r="C310" s="87"/>
      <c r="D310" s="87"/>
      <c r="E310" s="87"/>
      <c r="F310" s="76"/>
      <c r="G310" s="76"/>
      <c r="K310" s="77"/>
    </row>
    <row r="311" spans="1:11" ht="15" customHeight="1" x14ac:dyDescent="0.2">
      <c r="A311" s="78">
        <v>321</v>
      </c>
      <c r="B311" s="78" t="s">
        <v>136</v>
      </c>
      <c r="C311" s="79"/>
      <c r="D311" s="79"/>
      <c r="E311" s="79"/>
      <c r="F311" s="76"/>
      <c r="G311" s="76"/>
      <c r="K311" s="77"/>
    </row>
    <row r="312" spans="1:11" ht="15" customHeight="1" x14ac:dyDescent="0.2">
      <c r="A312" s="78">
        <v>3213</v>
      </c>
      <c r="B312" s="78" t="s">
        <v>48</v>
      </c>
      <c r="C312" s="79"/>
      <c r="D312" s="79"/>
      <c r="E312" s="79"/>
      <c r="F312" s="76"/>
      <c r="G312" s="76"/>
      <c r="K312" s="77"/>
    </row>
    <row r="313" spans="1:11" ht="15" customHeight="1" x14ac:dyDescent="0.2">
      <c r="A313" s="78">
        <v>324</v>
      </c>
      <c r="B313" s="78" t="s">
        <v>149</v>
      </c>
      <c r="C313" s="79"/>
      <c r="D313" s="79"/>
      <c r="E313" s="79"/>
      <c r="F313" s="76"/>
      <c r="G313" s="76"/>
      <c r="K313" s="77"/>
    </row>
    <row r="314" spans="1:11" ht="15" customHeight="1" x14ac:dyDescent="0.2">
      <c r="A314" s="78">
        <v>3241</v>
      </c>
      <c r="B314" s="78" t="s">
        <v>149</v>
      </c>
      <c r="C314" s="79"/>
      <c r="D314" s="79"/>
      <c r="E314" s="79"/>
      <c r="F314" s="76"/>
      <c r="G314" s="76"/>
      <c r="K314" s="77"/>
    </row>
    <row r="315" spans="1:11" ht="15" customHeight="1" x14ac:dyDescent="0.2">
      <c r="A315" s="78">
        <v>329</v>
      </c>
      <c r="B315" s="78" t="s">
        <v>85</v>
      </c>
      <c r="C315" s="79"/>
      <c r="D315" s="79"/>
      <c r="E315" s="79"/>
      <c r="F315" s="76"/>
      <c r="G315" s="76"/>
      <c r="K315" s="77"/>
    </row>
    <row r="316" spans="1:11" ht="15" customHeight="1" x14ac:dyDescent="0.2">
      <c r="A316" s="78">
        <v>3299</v>
      </c>
      <c r="B316" s="78" t="s">
        <v>85</v>
      </c>
      <c r="C316" s="79"/>
      <c r="D316" s="79"/>
      <c r="E316" s="79"/>
      <c r="F316" s="76"/>
      <c r="G316" s="76"/>
      <c r="K316" s="77"/>
    </row>
    <row r="317" spans="1:11" ht="15" customHeight="1" x14ac:dyDescent="0.2">
      <c r="A317" s="86">
        <v>34</v>
      </c>
      <c r="B317" s="86" t="s">
        <v>75</v>
      </c>
      <c r="C317" s="87"/>
      <c r="D317" s="87"/>
      <c r="E317" s="87"/>
      <c r="F317" s="76"/>
      <c r="G317" s="76"/>
      <c r="K317" s="77"/>
    </row>
    <row r="318" spans="1:11" ht="15" customHeight="1" x14ac:dyDescent="0.2">
      <c r="A318" s="78">
        <v>343</v>
      </c>
      <c r="B318" s="78" t="s">
        <v>139</v>
      </c>
      <c r="C318" s="79"/>
      <c r="D318" s="79"/>
      <c r="E318" s="79"/>
      <c r="F318" s="76"/>
      <c r="G318" s="76"/>
      <c r="K318" s="77"/>
    </row>
    <row r="319" spans="1:11" ht="15" customHeight="1" x14ac:dyDescent="0.2">
      <c r="A319" s="78">
        <v>362</v>
      </c>
      <c r="B319" s="78" t="s">
        <v>207</v>
      </c>
      <c r="C319" s="79"/>
      <c r="D319" s="79"/>
      <c r="E319" s="79"/>
      <c r="F319" s="76"/>
      <c r="G319" s="76"/>
      <c r="K319" s="77"/>
    </row>
    <row r="320" spans="1:11" ht="15" customHeight="1" x14ac:dyDescent="0.2">
      <c r="A320" s="205" t="s">
        <v>175</v>
      </c>
      <c r="B320" s="206"/>
      <c r="C320" s="85"/>
      <c r="D320" s="85">
        <v>0</v>
      </c>
      <c r="E320" s="85">
        <v>1500</v>
      </c>
      <c r="F320" s="76"/>
      <c r="G320" s="76"/>
      <c r="K320" s="77"/>
    </row>
    <row r="321" spans="1:11" ht="15" customHeight="1" x14ac:dyDescent="0.2">
      <c r="A321" s="86">
        <v>3</v>
      </c>
      <c r="B321" s="86" t="s">
        <v>205</v>
      </c>
      <c r="C321" s="87"/>
      <c r="D321" s="87">
        <v>0</v>
      </c>
      <c r="E321" s="87">
        <v>1500</v>
      </c>
      <c r="F321" s="76"/>
      <c r="G321" s="76"/>
      <c r="K321" s="77"/>
    </row>
    <row r="322" spans="1:11" ht="15" customHeight="1" x14ac:dyDescent="0.2">
      <c r="A322" s="86">
        <v>323</v>
      </c>
      <c r="B322" s="86" t="s">
        <v>87</v>
      </c>
      <c r="C322" s="87"/>
      <c r="D322" s="87">
        <v>0</v>
      </c>
      <c r="E322" s="87">
        <v>1500</v>
      </c>
      <c r="F322" s="76"/>
      <c r="G322" s="76"/>
      <c r="K322" s="77"/>
    </row>
    <row r="323" spans="1:11" ht="15" customHeight="1" x14ac:dyDescent="0.2">
      <c r="A323" s="78">
        <v>3233</v>
      </c>
      <c r="B323" s="78" t="s">
        <v>56</v>
      </c>
      <c r="C323" s="79"/>
      <c r="D323" s="79">
        <v>0</v>
      </c>
      <c r="E323" s="79">
        <v>1500</v>
      </c>
      <c r="F323" s="76"/>
      <c r="G323" s="76"/>
      <c r="K323" s="77"/>
    </row>
    <row r="324" spans="1:11" x14ac:dyDescent="0.2">
      <c r="A324" s="205" t="s">
        <v>166</v>
      </c>
      <c r="B324" s="206"/>
      <c r="C324" s="85"/>
      <c r="D324" s="85"/>
      <c r="E324" s="85"/>
      <c r="F324" s="76"/>
      <c r="G324" s="76"/>
      <c r="K324" s="77"/>
    </row>
    <row r="325" spans="1:11" ht="15" customHeight="1" x14ac:dyDescent="0.2">
      <c r="A325" s="86">
        <v>3</v>
      </c>
      <c r="B325" s="86" t="s">
        <v>3</v>
      </c>
      <c r="C325" s="87"/>
      <c r="D325" s="87"/>
      <c r="E325" s="87"/>
      <c r="F325" s="76"/>
      <c r="G325" s="76"/>
      <c r="K325" s="77"/>
    </row>
    <row r="326" spans="1:11" ht="15" customHeight="1" x14ac:dyDescent="0.2">
      <c r="A326" s="86">
        <v>32</v>
      </c>
      <c r="B326" s="86" t="s">
        <v>9</v>
      </c>
      <c r="C326" s="87"/>
      <c r="D326" s="87"/>
      <c r="E326" s="87"/>
      <c r="F326" s="76"/>
      <c r="G326" s="76"/>
      <c r="K326" s="77"/>
    </row>
    <row r="327" spans="1:11" ht="15" customHeight="1" x14ac:dyDescent="0.2">
      <c r="A327" s="78">
        <v>321</v>
      </c>
      <c r="B327" s="78" t="s">
        <v>136</v>
      </c>
      <c r="C327" s="79"/>
      <c r="D327" s="79"/>
      <c r="E327" s="79"/>
      <c r="F327" s="76"/>
      <c r="G327" s="76"/>
      <c r="K327" s="77"/>
    </row>
    <row r="328" spans="1:11" x14ac:dyDescent="0.2">
      <c r="A328" s="90"/>
      <c r="B328" s="91"/>
      <c r="C328" s="79"/>
      <c r="D328" s="79"/>
      <c r="E328" s="79"/>
      <c r="F328" s="76"/>
      <c r="G328" s="76"/>
      <c r="K328" s="77"/>
    </row>
    <row r="329" spans="1:11" x14ac:dyDescent="0.2">
      <c r="A329" s="209" t="s">
        <v>167</v>
      </c>
      <c r="B329" s="210"/>
      <c r="C329" s="75"/>
      <c r="D329" s="75"/>
      <c r="E329" s="75"/>
      <c r="F329" s="76"/>
      <c r="G329" s="76"/>
      <c r="K329" s="77"/>
    </row>
    <row r="330" spans="1:11" x14ac:dyDescent="0.2">
      <c r="A330" s="211" t="s">
        <v>168</v>
      </c>
      <c r="B330" s="211"/>
      <c r="C330" s="85"/>
      <c r="D330" s="85"/>
      <c r="E330" s="85"/>
      <c r="F330" s="76"/>
      <c r="G330" s="76"/>
      <c r="K330" s="77"/>
    </row>
    <row r="331" spans="1:11" ht="15" customHeight="1" x14ac:dyDescent="0.2">
      <c r="A331" s="86">
        <v>3</v>
      </c>
      <c r="B331" s="86" t="s">
        <v>3</v>
      </c>
      <c r="C331" s="87">
        <v>398.16</v>
      </c>
      <c r="D331" s="87">
        <v>729.96</v>
      </c>
      <c r="E331" s="87">
        <v>398.16</v>
      </c>
      <c r="F331" s="76">
        <f t="shared" si="9"/>
        <v>100</v>
      </c>
      <c r="G331" s="76">
        <f t="shared" ref="G331:G332" si="10">(E331/D331)*100</f>
        <v>54.54545454545454</v>
      </c>
      <c r="K331" s="77"/>
    </row>
    <row r="332" spans="1:11" ht="15" customHeight="1" x14ac:dyDescent="0.2">
      <c r="A332" s="86">
        <v>31</v>
      </c>
      <c r="B332" s="86" t="s">
        <v>4</v>
      </c>
      <c r="C332" s="87">
        <v>398.16</v>
      </c>
      <c r="D332" s="87">
        <v>729.96</v>
      </c>
      <c r="E332" s="87">
        <v>398.16</v>
      </c>
      <c r="F332" s="76">
        <f t="shared" ref="F332:F336" si="11">E332/C332*100</f>
        <v>100</v>
      </c>
      <c r="G332" s="76">
        <f t="shared" si="10"/>
        <v>54.54545454545454</v>
      </c>
      <c r="K332" s="77"/>
    </row>
    <row r="333" spans="1:11" ht="15" customHeight="1" x14ac:dyDescent="0.2">
      <c r="A333" s="78">
        <v>311</v>
      </c>
      <c r="B333" s="78" t="s">
        <v>16</v>
      </c>
      <c r="C333" s="79">
        <v>341.76</v>
      </c>
      <c r="D333" s="79"/>
      <c r="E333" s="79">
        <v>341.76</v>
      </c>
      <c r="F333" s="76"/>
      <c r="G333" s="76"/>
      <c r="K333" s="77"/>
    </row>
    <row r="334" spans="1:11" ht="15" customHeight="1" x14ac:dyDescent="0.2">
      <c r="A334" s="78">
        <v>3113</v>
      </c>
      <c r="B334" s="78" t="s">
        <v>169</v>
      </c>
      <c r="C334" s="79"/>
      <c r="D334" s="79"/>
      <c r="E334" s="79"/>
      <c r="F334" s="76"/>
      <c r="G334" s="76"/>
      <c r="K334" s="77"/>
    </row>
    <row r="335" spans="1:11" ht="15" customHeight="1" x14ac:dyDescent="0.2">
      <c r="A335" s="78">
        <v>313</v>
      </c>
      <c r="B335" s="78" t="s">
        <v>134</v>
      </c>
      <c r="C335" s="79">
        <v>56.4</v>
      </c>
      <c r="D335" s="79"/>
      <c r="E335" s="79">
        <v>56.4</v>
      </c>
      <c r="F335" s="76">
        <f t="shared" si="11"/>
        <v>100</v>
      </c>
      <c r="G335" s="76"/>
      <c r="K335" s="77"/>
    </row>
    <row r="336" spans="1:11" ht="15" customHeight="1" x14ac:dyDescent="0.2">
      <c r="A336" s="78">
        <v>3132</v>
      </c>
      <c r="B336" s="78" t="s">
        <v>135</v>
      </c>
      <c r="C336" s="79">
        <v>56.4</v>
      </c>
      <c r="D336" s="79"/>
      <c r="E336" s="79">
        <v>56.4</v>
      </c>
      <c r="F336" s="76">
        <f t="shared" si="11"/>
        <v>100</v>
      </c>
      <c r="G336" s="76"/>
      <c r="K336" s="77"/>
    </row>
    <row r="337" spans="1:7" x14ac:dyDescent="0.2">
      <c r="A337" s="209" t="s">
        <v>176</v>
      </c>
      <c r="B337" s="210"/>
      <c r="C337" s="75"/>
      <c r="D337" s="75"/>
      <c r="E337" s="75"/>
      <c r="F337" s="76"/>
      <c r="G337" s="76"/>
    </row>
    <row r="338" spans="1:7" x14ac:dyDescent="0.2">
      <c r="A338" s="211" t="s">
        <v>168</v>
      </c>
      <c r="B338" s="211"/>
      <c r="C338" s="85"/>
      <c r="D338" s="85"/>
      <c r="E338" s="85"/>
      <c r="F338" s="76"/>
      <c r="G338" s="76"/>
    </row>
    <row r="339" spans="1:7" x14ac:dyDescent="0.2">
      <c r="A339" s="86">
        <v>3</v>
      </c>
      <c r="B339" s="86" t="s">
        <v>3</v>
      </c>
      <c r="C339" s="87"/>
      <c r="D339" s="87"/>
      <c r="E339" s="87"/>
      <c r="F339" s="76"/>
      <c r="G339" s="76"/>
    </row>
    <row r="340" spans="1:7" x14ac:dyDescent="0.2">
      <c r="A340" s="86">
        <v>32</v>
      </c>
      <c r="B340" s="86" t="s">
        <v>9</v>
      </c>
      <c r="C340" s="87"/>
      <c r="D340" s="87"/>
      <c r="E340" s="87"/>
      <c r="F340" s="76"/>
      <c r="G340" s="76"/>
    </row>
    <row r="341" spans="1:7" x14ac:dyDescent="0.2">
      <c r="A341" s="78">
        <v>329</v>
      </c>
      <c r="B341" s="78" t="s">
        <v>85</v>
      </c>
      <c r="C341" s="79"/>
      <c r="D341" s="79"/>
      <c r="E341" s="79"/>
      <c r="F341" s="76"/>
      <c r="G341" s="76"/>
    </row>
    <row r="342" spans="1:7" x14ac:dyDescent="0.2">
      <c r="A342" s="78">
        <v>3291</v>
      </c>
      <c r="B342" s="78" t="s">
        <v>146</v>
      </c>
      <c r="C342" s="79"/>
      <c r="D342" s="79"/>
      <c r="E342" s="79"/>
      <c r="F342" s="76"/>
      <c r="G342" s="76"/>
    </row>
    <row r="343" spans="1:7" x14ac:dyDescent="0.2">
      <c r="A343" s="78">
        <v>3293</v>
      </c>
      <c r="B343" s="78" t="s">
        <v>81</v>
      </c>
      <c r="C343" s="79"/>
      <c r="D343" s="79"/>
      <c r="E343" s="79"/>
      <c r="F343" s="76"/>
      <c r="G343" s="76"/>
    </row>
    <row r="344" spans="1:7" x14ac:dyDescent="0.2">
      <c r="A344" s="78">
        <v>3299</v>
      </c>
      <c r="B344" s="78" t="s">
        <v>85</v>
      </c>
      <c r="C344" s="79"/>
      <c r="D344" s="79"/>
      <c r="E344" s="79"/>
      <c r="F344" s="76"/>
      <c r="G344" s="76"/>
    </row>
    <row r="345" spans="1:7" x14ac:dyDescent="0.2">
      <c r="A345" s="209" t="s">
        <v>178</v>
      </c>
      <c r="B345" s="210"/>
      <c r="C345" s="75"/>
      <c r="D345" s="75"/>
      <c r="E345" s="75"/>
      <c r="F345" s="76"/>
      <c r="G345" s="76"/>
    </row>
    <row r="346" spans="1:7" x14ac:dyDescent="0.2">
      <c r="A346" s="211" t="s">
        <v>177</v>
      </c>
      <c r="B346" s="211"/>
      <c r="C346" s="85">
        <v>1561.49</v>
      </c>
      <c r="D346" s="85">
        <v>1641.89</v>
      </c>
      <c r="E346" s="85">
        <v>1641.89</v>
      </c>
      <c r="F346" s="76"/>
      <c r="G346" s="76">
        <f t="shared" ref="G346:G350" si="12">(E346/D346)*100</f>
        <v>100</v>
      </c>
    </row>
    <row r="347" spans="1:7" x14ac:dyDescent="0.2">
      <c r="A347" s="86">
        <v>3</v>
      </c>
      <c r="B347" s="86" t="s">
        <v>3</v>
      </c>
      <c r="C347" s="87">
        <v>1561.49</v>
      </c>
      <c r="D347" s="87">
        <v>1641.89</v>
      </c>
      <c r="E347" s="87">
        <v>1641.89</v>
      </c>
      <c r="F347" s="76"/>
      <c r="G347" s="76">
        <f t="shared" si="12"/>
        <v>100</v>
      </c>
    </row>
    <row r="348" spans="1:7" x14ac:dyDescent="0.2">
      <c r="A348" s="86">
        <v>38</v>
      </c>
      <c r="B348" s="86" t="s">
        <v>179</v>
      </c>
      <c r="C348" s="87">
        <v>1561.49</v>
      </c>
      <c r="D348" s="87">
        <v>1641.89</v>
      </c>
      <c r="E348" s="87">
        <v>1641.89</v>
      </c>
      <c r="F348" s="76"/>
      <c r="G348" s="76">
        <f t="shared" si="12"/>
        <v>100</v>
      </c>
    </row>
    <row r="349" spans="1:7" x14ac:dyDescent="0.2">
      <c r="A349" s="78">
        <v>381</v>
      </c>
      <c r="B349" s="78" t="s">
        <v>40</v>
      </c>
      <c r="C349" s="79"/>
      <c r="D349" s="79"/>
      <c r="E349" s="79"/>
      <c r="F349" s="76"/>
      <c r="G349" s="76"/>
    </row>
    <row r="350" spans="1:7" x14ac:dyDescent="0.2">
      <c r="A350" s="78">
        <v>3812</v>
      </c>
      <c r="B350" s="78" t="s">
        <v>95</v>
      </c>
      <c r="C350" s="79">
        <v>1561.49</v>
      </c>
      <c r="D350" s="79">
        <v>1641.89</v>
      </c>
      <c r="E350" s="79">
        <v>1641.89</v>
      </c>
      <c r="F350" s="76"/>
      <c r="G350" s="76">
        <f t="shared" si="12"/>
        <v>100</v>
      </c>
    </row>
    <row r="351" spans="1:7" x14ac:dyDescent="0.2">
      <c r="A351" s="209" t="s">
        <v>208</v>
      </c>
      <c r="B351" s="210"/>
      <c r="C351" s="75"/>
      <c r="D351" s="75"/>
      <c r="E351" s="75"/>
      <c r="F351" s="76"/>
      <c r="G351" s="76"/>
    </row>
    <row r="352" spans="1:7" x14ac:dyDescent="0.2">
      <c r="A352" s="211" t="s">
        <v>177</v>
      </c>
      <c r="B352" s="211"/>
      <c r="C352" s="85"/>
      <c r="D352" s="85"/>
      <c r="E352" s="85"/>
      <c r="F352" s="76"/>
      <c r="G352" s="76"/>
    </row>
    <row r="353" spans="1:8" x14ac:dyDescent="0.2">
      <c r="A353" s="86">
        <v>3</v>
      </c>
      <c r="B353" s="86" t="s">
        <v>3</v>
      </c>
      <c r="C353" s="87"/>
      <c r="D353" s="87"/>
      <c r="E353" s="87"/>
      <c r="F353" s="76"/>
      <c r="G353" s="76"/>
    </row>
    <row r="354" spans="1:8" x14ac:dyDescent="0.2">
      <c r="A354" s="86">
        <v>369</v>
      </c>
      <c r="B354" s="86" t="s">
        <v>209</v>
      </c>
      <c r="C354" s="87"/>
      <c r="D354" s="87"/>
      <c r="E354" s="87"/>
      <c r="F354" s="76"/>
      <c r="G354" s="76"/>
    </row>
    <row r="355" spans="1:8" x14ac:dyDescent="0.2">
      <c r="A355" s="78">
        <v>311</v>
      </c>
      <c r="B355" s="78" t="s">
        <v>210</v>
      </c>
      <c r="C355" s="79"/>
      <c r="D355" s="79"/>
      <c r="E355" s="79"/>
      <c r="F355" s="76"/>
      <c r="G355" s="76"/>
    </row>
    <row r="356" spans="1:8" x14ac:dyDescent="0.2">
      <c r="A356" s="78">
        <v>323</v>
      </c>
      <c r="B356" s="78" t="s">
        <v>212</v>
      </c>
      <c r="C356" s="79"/>
      <c r="D356" s="79"/>
      <c r="E356" s="79"/>
      <c r="F356" s="76"/>
      <c r="G356" s="76"/>
    </row>
    <row r="357" spans="1:8" x14ac:dyDescent="0.2">
      <c r="A357" s="78">
        <v>322</v>
      </c>
      <c r="B357" s="78" t="s">
        <v>211</v>
      </c>
      <c r="C357" s="79"/>
      <c r="D357" s="79"/>
      <c r="E357" s="79"/>
      <c r="F357" s="76"/>
      <c r="G357" s="76"/>
    </row>
    <row r="358" spans="1:8" x14ac:dyDescent="0.2">
      <c r="A358" s="209" t="s">
        <v>180</v>
      </c>
      <c r="B358" s="210"/>
      <c r="C358" s="75"/>
      <c r="D358" s="75"/>
      <c r="E358" s="75"/>
      <c r="F358" s="76"/>
      <c r="G358" s="76"/>
      <c r="H358" s="160"/>
    </row>
    <row r="359" spans="1:8" x14ac:dyDescent="0.2">
      <c r="A359" s="211" t="s">
        <v>168</v>
      </c>
      <c r="B359" s="211"/>
      <c r="C359" s="85">
        <v>80999.509999999995</v>
      </c>
      <c r="D359" s="85">
        <v>94033.76</v>
      </c>
      <c r="E359" s="85">
        <v>0</v>
      </c>
      <c r="F359" s="76"/>
      <c r="G359" s="76"/>
      <c r="H359" s="160"/>
    </row>
    <row r="360" spans="1:8" x14ac:dyDescent="0.2">
      <c r="A360" s="86">
        <v>3</v>
      </c>
      <c r="B360" s="86" t="s">
        <v>3</v>
      </c>
      <c r="C360" s="87">
        <v>40500</v>
      </c>
      <c r="D360" s="87">
        <v>47016.88</v>
      </c>
      <c r="E360" s="87">
        <v>0</v>
      </c>
      <c r="F360" s="76"/>
      <c r="G360" s="76"/>
      <c r="H360" s="160"/>
    </row>
    <row r="361" spans="1:8" x14ac:dyDescent="0.2">
      <c r="A361" s="86">
        <v>31</v>
      </c>
      <c r="B361" s="86" t="s">
        <v>4</v>
      </c>
      <c r="C361" s="87">
        <v>32240.51</v>
      </c>
      <c r="D361" s="87">
        <v>39906.879999999997</v>
      </c>
      <c r="E361" s="87">
        <v>0</v>
      </c>
      <c r="F361" s="76"/>
      <c r="G361" s="76"/>
      <c r="H361" s="160"/>
    </row>
    <row r="362" spans="1:8" x14ac:dyDescent="0.2">
      <c r="A362" s="78">
        <v>312</v>
      </c>
      <c r="B362" s="78" t="s">
        <v>43</v>
      </c>
      <c r="C362" s="79"/>
      <c r="D362" s="79"/>
      <c r="E362" s="79"/>
      <c r="F362" s="76"/>
      <c r="G362" s="76"/>
      <c r="H362" s="160"/>
    </row>
    <row r="363" spans="1:8" x14ac:dyDescent="0.2">
      <c r="A363" s="78">
        <v>3121</v>
      </c>
      <c r="B363" s="78" t="s">
        <v>43</v>
      </c>
      <c r="C363" s="79"/>
      <c r="D363" s="79"/>
      <c r="E363" s="79"/>
      <c r="F363" s="76"/>
      <c r="G363" s="76"/>
      <c r="H363" s="160"/>
    </row>
    <row r="364" spans="1:8" x14ac:dyDescent="0.2">
      <c r="A364" s="92">
        <v>32</v>
      </c>
      <c r="B364" s="92" t="s">
        <v>9</v>
      </c>
      <c r="C364" s="93">
        <v>8259</v>
      </c>
      <c r="D364" s="93">
        <v>7110</v>
      </c>
      <c r="E364" s="93">
        <v>0</v>
      </c>
      <c r="F364" s="76"/>
      <c r="G364" s="76"/>
      <c r="H364" s="160"/>
    </row>
    <row r="365" spans="1:8" x14ac:dyDescent="0.2">
      <c r="A365" s="78">
        <v>321</v>
      </c>
      <c r="B365" s="78" t="s">
        <v>18</v>
      </c>
      <c r="C365" s="79"/>
      <c r="D365" s="79"/>
      <c r="E365" s="79"/>
      <c r="F365" s="76"/>
      <c r="G365" s="76"/>
      <c r="H365" s="160"/>
    </row>
    <row r="366" spans="1:8" x14ac:dyDescent="0.2">
      <c r="A366" s="78">
        <v>3212</v>
      </c>
      <c r="B366" s="78" t="s">
        <v>181</v>
      </c>
      <c r="C366" s="79"/>
      <c r="D366" s="79"/>
      <c r="E366" s="79"/>
      <c r="F366" s="76"/>
      <c r="G366" s="76"/>
      <c r="H366" s="160"/>
    </row>
    <row r="367" spans="1:8" x14ac:dyDescent="0.2">
      <c r="A367" s="209" t="s">
        <v>272</v>
      </c>
      <c r="B367" s="210"/>
      <c r="C367" s="75">
        <v>82445.8</v>
      </c>
      <c r="D367" s="75">
        <v>204797.4</v>
      </c>
      <c r="E367" s="75">
        <v>120175.43</v>
      </c>
      <c r="F367" s="76">
        <f>E367/C367*100</f>
        <v>145.7629497196946</v>
      </c>
      <c r="G367" s="76">
        <f>E367/D367*100</f>
        <v>58.680154142581884</v>
      </c>
    </row>
    <row r="368" spans="1:8" x14ac:dyDescent="0.2">
      <c r="A368" s="211" t="s">
        <v>168</v>
      </c>
      <c r="B368" s="211"/>
      <c r="C368" s="85">
        <v>82445.8</v>
      </c>
      <c r="D368" s="85">
        <v>94309.2</v>
      </c>
      <c r="E368" s="85">
        <v>55340.800000000003</v>
      </c>
      <c r="F368" s="76">
        <f t="shared" ref="F368:F372" si="13">E368/C368*100</f>
        <v>67.12385591503751</v>
      </c>
      <c r="G368" s="76">
        <f t="shared" ref="G368:G382" si="14">E368/D368*100</f>
        <v>58.680171181602645</v>
      </c>
    </row>
    <row r="369" spans="1:11" x14ac:dyDescent="0.2">
      <c r="A369" s="164">
        <v>3</v>
      </c>
      <c r="B369" s="164" t="s">
        <v>3</v>
      </c>
      <c r="C369" s="163">
        <v>82445.8</v>
      </c>
      <c r="D369" s="163">
        <v>91609.29</v>
      </c>
      <c r="E369" s="163">
        <v>53600.08</v>
      </c>
      <c r="F369" s="76">
        <f t="shared" si="13"/>
        <v>65.012505185224725</v>
      </c>
      <c r="G369" s="76">
        <f t="shared" si="14"/>
        <v>58.509437197908639</v>
      </c>
    </row>
    <row r="370" spans="1:11" x14ac:dyDescent="0.2">
      <c r="A370" s="164">
        <v>31</v>
      </c>
      <c r="B370" s="164" t="s">
        <v>4</v>
      </c>
      <c r="C370" s="163">
        <v>34033.629999999997</v>
      </c>
      <c r="D370" s="163">
        <v>2699.91</v>
      </c>
      <c r="E370" s="163">
        <v>1740.72</v>
      </c>
      <c r="F370" s="76">
        <f t="shared" si="13"/>
        <v>5.1147056602542849</v>
      </c>
      <c r="G370" s="76">
        <f t="shared" si="14"/>
        <v>64.473260219785118</v>
      </c>
    </row>
    <row r="371" spans="1:11" x14ac:dyDescent="0.2">
      <c r="A371" s="165" t="s">
        <v>274</v>
      </c>
      <c r="B371" s="165"/>
      <c r="C371" s="166"/>
      <c r="D371" s="166">
        <v>9994.23</v>
      </c>
      <c r="E371" s="166">
        <v>6643.58</v>
      </c>
      <c r="F371" s="76"/>
      <c r="G371" s="76">
        <f t="shared" si="14"/>
        <v>66.474155587774149</v>
      </c>
    </row>
    <row r="372" spans="1:11" x14ac:dyDescent="0.2">
      <c r="A372" s="78">
        <v>31</v>
      </c>
      <c r="B372" s="78" t="s">
        <v>273</v>
      </c>
      <c r="C372" s="79">
        <v>48412.17</v>
      </c>
      <c r="D372" s="79">
        <v>9723.69</v>
      </c>
      <c r="E372" s="79">
        <v>6439.66</v>
      </c>
      <c r="F372" s="76">
        <f t="shared" si="13"/>
        <v>13.301737972084293</v>
      </c>
      <c r="G372" s="76">
        <f t="shared" si="14"/>
        <v>66.226504547142071</v>
      </c>
    </row>
    <row r="373" spans="1:11" x14ac:dyDescent="0.2">
      <c r="A373" s="90">
        <v>32</v>
      </c>
      <c r="B373" s="91" t="s">
        <v>9</v>
      </c>
      <c r="C373" s="79"/>
      <c r="D373" s="79">
        <v>270.54000000000002</v>
      </c>
      <c r="E373" s="79">
        <v>203.92</v>
      </c>
      <c r="F373" s="76"/>
      <c r="G373" s="76">
        <f t="shared" si="14"/>
        <v>75.375175574776364</v>
      </c>
    </row>
    <row r="374" spans="1:11" x14ac:dyDescent="0.2">
      <c r="A374" s="165" t="s">
        <v>202</v>
      </c>
      <c r="B374" s="165"/>
      <c r="C374" s="166"/>
      <c r="D374" s="166">
        <v>56633.97</v>
      </c>
      <c r="E374" s="166">
        <v>37646.97</v>
      </c>
      <c r="F374" s="76"/>
      <c r="G374" s="76">
        <f t="shared" si="14"/>
        <v>66.474185016519243</v>
      </c>
    </row>
    <row r="375" spans="1:11" x14ac:dyDescent="0.2">
      <c r="A375" s="90">
        <v>31</v>
      </c>
      <c r="B375" s="78" t="s">
        <v>273</v>
      </c>
      <c r="C375" s="79"/>
      <c r="D375" s="79">
        <v>55100.94</v>
      </c>
      <c r="E375" s="79">
        <v>36491.370000000003</v>
      </c>
      <c r="F375" s="76"/>
      <c r="G375" s="76">
        <f t="shared" si="14"/>
        <v>66.226401945229981</v>
      </c>
    </row>
    <row r="376" spans="1:11" x14ac:dyDescent="0.2">
      <c r="A376" s="90">
        <v>32</v>
      </c>
      <c r="B376" s="91" t="s">
        <v>9</v>
      </c>
      <c r="C376" s="79"/>
      <c r="D376" s="79">
        <v>1533.03</v>
      </c>
      <c r="E376" s="79">
        <v>1155.5999999999999</v>
      </c>
      <c r="F376" s="76"/>
      <c r="G376" s="76">
        <f t="shared" si="14"/>
        <v>75.380129547366977</v>
      </c>
    </row>
    <row r="377" spans="1:11" x14ac:dyDescent="0.2">
      <c r="A377" s="167" t="s">
        <v>275</v>
      </c>
      <c r="B377" s="168"/>
      <c r="C377" s="166"/>
      <c r="D377" s="166">
        <v>6579</v>
      </c>
      <c r="E377" s="166">
        <v>3081.61</v>
      </c>
      <c r="F377" s="76"/>
      <c r="G377" s="76">
        <f t="shared" si="14"/>
        <v>46.840097279221773</v>
      </c>
    </row>
    <row r="378" spans="1:11" x14ac:dyDescent="0.2">
      <c r="A378" s="90">
        <v>31</v>
      </c>
      <c r="B378" s="78" t="s">
        <v>273</v>
      </c>
      <c r="C378" s="79"/>
      <c r="D378" s="79">
        <v>6375.08</v>
      </c>
      <c r="E378" s="79">
        <v>2979.65</v>
      </c>
      <c r="F378" s="76"/>
      <c r="G378" s="76">
        <f t="shared" si="14"/>
        <v>46.739021314242336</v>
      </c>
    </row>
    <row r="379" spans="1:11" x14ac:dyDescent="0.2">
      <c r="A379" s="90">
        <v>32</v>
      </c>
      <c r="B379" s="91" t="s">
        <v>9</v>
      </c>
      <c r="C379" s="79"/>
      <c r="D379" s="79">
        <v>203.92</v>
      </c>
      <c r="E379" s="79">
        <v>101.96</v>
      </c>
      <c r="F379" s="76"/>
      <c r="G379" s="76">
        <f t="shared" si="14"/>
        <v>50</v>
      </c>
    </row>
    <row r="380" spans="1:11" x14ac:dyDescent="0.2">
      <c r="A380" s="167" t="s">
        <v>276</v>
      </c>
      <c r="B380" s="168"/>
      <c r="C380" s="166"/>
      <c r="D380" s="166">
        <v>37281</v>
      </c>
      <c r="E380" s="166">
        <v>17462.47</v>
      </c>
      <c r="F380" s="76"/>
      <c r="G380" s="76">
        <f t="shared" si="14"/>
        <v>46.840133043641536</v>
      </c>
    </row>
    <row r="381" spans="1:11" x14ac:dyDescent="0.2">
      <c r="A381" s="90">
        <v>31</v>
      </c>
      <c r="B381" s="78" t="s">
        <v>273</v>
      </c>
      <c r="C381" s="79"/>
      <c r="D381" s="79">
        <v>36125.4</v>
      </c>
      <c r="E381" s="79">
        <v>16884.669999999998</v>
      </c>
      <c r="F381" s="76"/>
      <c r="G381" s="76">
        <f t="shared" si="14"/>
        <v>46.739053408405162</v>
      </c>
    </row>
    <row r="382" spans="1:11" x14ac:dyDescent="0.2">
      <c r="A382" s="90">
        <v>32</v>
      </c>
      <c r="B382" s="91" t="s">
        <v>9</v>
      </c>
      <c r="C382" s="79"/>
      <c r="D382" s="79">
        <v>1155.5999999999999</v>
      </c>
      <c r="E382" s="79">
        <v>577.79999999999995</v>
      </c>
      <c r="F382" s="76"/>
      <c r="G382" s="76">
        <f t="shared" si="14"/>
        <v>50</v>
      </c>
    </row>
    <row r="383" spans="1:11" ht="18" customHeight="1" x14ac:dyDescent="0.2">
      <c r="A383" s="207" t="s">
        <v>174</v>
      </c>
      <c r="B383" s="208"/>
      <c r="C383" s="75"/>
      <c r="D383" s="75"/>
      <c r="E383" s="75"/>
      <c r="F383" s="76"/>
      <c r="G383" s="76"/>
      <c r="K383" s="77"/>
    </row>
    <row r="384" spans="1:11" x14ac:dyDescent="0.2">
      <c r="A384" s="209" t="s">
        <v>203</v>
      </c>
      <c r="B384" s="210"/>
      <c r="C384" s="75"/>
      <c r="D384" s="75"/>
      <c r="E384" s="75"/>
      <c r="F384" s="76"/>
      <c r="G384" s="76"/>
      <c r="K384" s="77"/>
    </row>
    <row r="385" spans="1:11" x14ac:dyDescent="0.2">
      <c r="A385" s="205" t="s">
        <v>165</v>
      </c>
      <c r="B385" s="206"/>
      <c r="C385" s="85"/>
      <c r="D385" s="85"/>
      <c r="E385" s="85"/>
      <c r="F385" s="76"/>
      <c r="G385" s="76"/>
      <c r="K385" s="88"/>
    </row>
    <row r="386" spans="1:11" ht="15" customHeight="1" x14ac:dyDescent="0.2">
      <c r="A386" s="86">
        <v>3</v>
      </c>
      <c r="B386" s="86" t="s">
        <v>3</v>
      </c>
      <c r="C386" s="87">
        <v>21973.18</v>
      </c>
      <c r="D386" s="87">
        <v>0</v>
      </c>
      <c r="E386" s="87">
        <v>0</v>
      </c>
      <c r="F386" s="76"/>
      <c r="G386" s="76"/>
      <c r="K386" s="88"/>
    </row>
    <row r="387" spans="1:11" ht="15" customHeight="1" x14ac:dyDescent="0.2">
      <c r="A387" s="86">
        <v>32</v>
      </c>
      <c r="B387" s="86" t="s">
        <v>9</v>
      </c>
      <c r="C387" s="87">
        <v>21973.18</v>
      </c>
      <c r="D387" s="87">
        <v>0</v>
      </c>
      <c r="E387" s="87">
        <v>0</v>
      </c>
      <c r="F387" s="76"/>
      <c r="G387" s="76"/>
      <c r="K387" s="88"/>
    </row>
    <row r="388" spans="1:11" ht="15" customHeight="1" x14ac:dyDescent="0.2">
      <c r="A388" s="78">
        <v>321</v>
      </c>
      <c r="B388" s="78" t="s">
        <v>136</v>
      </c>
      <c r="C388" s="79">
        <v>21973.18</v>
      </c>
      <c r="D388" s="79">
        <v>0</v>
      </c>
      <c r="E388" s="79">
        <v>0</v>
      </c>
      <c r="F388" s="76"/>
      <c r="G388" s="76"/>
      <c r="K388" s="77"/>
    </row>
    <row r="389" spans="1:11" ht="15" customHeight="1" x14ac:dyDescent="0.2">
      <c r="A389" s="78">
        <v>3213</v>
      </c>
      <c r="B389" s="78" t="s">
        <v>48</v>
      </c>
      <c r="C389" s="79"/>
      <c r="D389" s="79"/>
      <c r="E389" s="79"/>
      <c r="F389" s="76"/>
      <c r="G389" s="76"/>
      <c r="K389" s="77"/>
    </row>
    <row r="390" spans="1:11" ht="15" customHeight="1" x14ac:dyDescent="0.2">
      <c r="A390" s="78">
        <v>3234</v>
      </c>
      <c r="B390" s="78" t="s">
        <v>57</v>
      </c>
      <c r="C390" s="79"/>
      <c r="D390" s="79"/>
      <c r="E390" s="79"/>
      <c r="F390" s="76"/>
      <c r="G390" s="76"/>
      <c r="K390" s="77"/>
    </row>
    <row r="391" spans="1:11" ht="15" customHeight="1" x14ac:dyDescent="0.2">
      <c r="A391" s="78">
        <v>3237</v>
      </c>
      <c r="B391" s="78" t="s">
        <v>59</v>
      </c>
      <c r="C391" s="79">
        <v>21973.18</v>
      </c>
      <c r="D391" s="79">
        <v>0</v>
      </c>
      <c r="E391" s="79">
        <v>0</v>
      </c>
      <c r="F391" s="76"/>
      <c r="G391" s="76"/>
      <c r="K391" s="77"/>
    </row>
    <row r="392" spans="1:11" ht="15" customHeight="1" x14ac:dyDescent="0.2">
      <c r="A392" s="78">
        <v>4</v>
      </c>
      <c r="B392" s="78" t="s">
        <v>216</v>
      </c>
      <c r="C392" s="79">
        <v>101160.86</v>
      </c>
      <c r="D392" s="79">
        <v>0</v>
      </c>
      <c r="E392" s="79">
        <v>0</v>
      </c>
      <c r="F392" s="76"/>
      <c r="G392" s="76"/>
      <c r="K392" s="77"/>
    </row>
    <row r="393" spans="1:11" ht="15" customHeight="1" x14ac:dyDescent="0.2">
      <c r="A393" s="78">
        <v>45</v>
      </c>
      <c r="B393" s="78" t="s">
        <v>216</v>
      </c>
      <c r="C393" s="79">
        <v>101160.86</v>
      </c>
      <c r="D393" s="79">
        <v>0</v>
      </c>
      <c r="E393" s="79">
        <v>0</v>
      </c>
      <c r="F393" s="76"/>
      <c r="G393" s="76"/>
      <c r="K393" s="77"/>
    </row>
    <row r="394" spans="1:11" ht="15" customHeight="1" x14ac:dyDescent="0.2">
      <c r="A394" s="78">
        <v>451</v>
      </c>
      <c r="B394" s="78" t="s">
        <v>206</v>
      </c>
      <c r="C394" s="79">
        <v>101160.86</v>
      </c>
      <c r="D394" s="79">
        <v>0</v>
      </c>
      <c r="E394" s="79">
        <v>0</v>
      </c>
      <c r="F394" s="76"/>
      <c r="G394" s="76"/>
      <c r="K394" s="77"/>
    </row>
    <row r="395" spans="1:11" x14ac:dyDescent="0.2">
      <c r="A395" s="205" t="s">
        <v>277</v>
      </c>
      <c r="B395" s="206"/>
      <c r="C395" s="75">
        <v>749131.18</v>
      </c>
      <c r="D395" s="75">
        <v>2346120.35</v>
      </c>
      <c r="E395" s="75">
        <v>1322498.97</v>
      </c>
      <c r="F395" s="76">
        <f>E395/C395*100</f>
        <v>176.53770198164759</v>
      </c>
      <c r="G395" s="76">
        <f>E395/D395*100</f>
        <v>56.369613349119106</v>
      </c>
      <c r="K395" s="77"/>
    </row>
    <row r="396" spans="1:11" ht="15" customHeight="1" x14ac:dyDescent="0.2">
      <c r="A396" s="86">
        <v>3</v>
      </c>
      <c r="B396" s="86" t="s">
        <v>3</v>
      </c>
      <c r="C396" s="87">
        <v>130751.12300000001</v>
      </c>
      <c r="D396" s="87">
        <v>1630466.07</v>
      </c>
      <c r="E396" s="87">
        <v>1111209.57</v>
      </c>
      <c r="F396" s="76">
        <f t="shared" ref="F396:F402" si="15">E396/C396*100</f>
        <v>849.86617667520909</v>
      </c>
      <c r="G396" s="76">
        <f t="shared" ref="G396:G405" si="16">E396/D396*100</f>
        <v>68.152879133510581</v>
      </c>
      <c r="K396" s="88"/>
    </row>
    <row r="397" spans="1:11" ht="15" customHeight="1" x14ac:dyDescent="0.2">
      <c r="A397" s="86">
        <v>32</v>
      </c>
      <c r="B397" s="86" t="s">
        <v>9</v>
      </c>
      <c r="C397" s="87">
        <v>3510</v>
      </c>
      <c r="D397" s="87">
        <v>105470.53</v>
      </c>
      <c r="E397" s="87">
        <v>105308.12</v>
      </c>
      <c r="F397" s="76">
        <f t="shared" si="15"/>
        <v>3000.2313390313388</v>
      </c>
      <c r="G397" s="76">
        <f t="shared" si="16"/>
        <v>99.84601385808908</v>
      </c>
      <c r="K397" s="88"/>
    </row>
    <row r="398" spans="1:11" ht="15" customHeight="1" x14ac:dyDescent="0.2">
      <c r="A398" s="78">
        <v>34</v>
      </c>
      <c r="B398" s="78" t="s">
        <v>278</v>
      </c>
      <c r="C398" s="79">
        <v>3510</v>
      </c>
      <c r="D398" s="79">
        <v>95770.39</v>
      </c>
      <c r="E398" s="79">
        <v>48889.83</v>
      </c>
      <c r="F398" s="76">
        <f t="shared" si="15"/>
        <v>1392.8726495726496</v>
      </c>
      <c r="G398" s="76">
        <f t="shared" si="16"/>
        <v>51.049003768283704</v>
      </c>
      <c r="K398" s="77"/>
    </row>
    <row r="399" spans="1:11" ht="15" customHeight="1" x14ac:dyDescent="0.2">
      <c r="A399" s="78">
        <v>36</v>
      </c>
      <c r="B399" s="78" t="s">
        <v>279</v>
      </c>
      <c r="C399" s="79">
        <v>125403</v>
      </c>
      <c r="D399" s="79">
        <v>50342.720000000001</v>
      </c>
      <c r="E399" s="79">
        <v>50342.720000000001</v>
      </c>
      <c r="F399" s="76">
        <f t="shared" si="15"/>
        <v>40.144749328165993</v>
      </c>
      <c r="G399" s="76">
        <f t="shared" si="16"/>
        <v>100</v>
      </c>
      <c r="K399" s="77"/>
    </row>
    <row r="400" spans="1:11" ht="15" customHeight="1" x14ac:dyDescent="0.2">
      <c r="A400" s="78">
        <v>42</v>
      </c>
      <c r="B400" s="91" t="s">
        <v>283</v>
      </c>
      <c r="C400" s="79"/>
      <c r="D400" s="79">
        <v>101922.41</v>
      </c>
      <c r="E400" s="79">
        <v>88058</v>
      </c>
      <c r="F400" s="76"/>
      <c r="G400" s="76">
        <f t="shared" si="16"/>
        <v>86.397093632303239</v>
      </c>
      <c r="K400" s="77"/>
    </row>
    <row r="401" spans="1:11" ht="15" customHeight="1" x14ac:dyDescent="0.2">
      <c r="A401" s="78">
        <v>45</v>
      </c>
      <c r="B401" s="78" t="s">
        <v>281</v>
      </c>
      <c r="C401" s="79"/>
      <c r="D401" s="79">
        <v>387261.78</v>
      </c>
      <c r="E401" s="79">
        <v>387261.78</v>
      </c>
      <c r="F401" s="76"/>
      <c r="G401" s="76">
        <f t="shared" si="16"/>
        <v>100</v>
      </c>
      <c r="K401" s="77"/>
    </row>
    <row r="402" spans="1:11" ht="15" customHeight="1" x14ac:dyDescent="0.2">
      <c r="A402" s="90">
        <v>54</v>
      </c>
      <c r="B402" s="91" t="s">
        <v>256</v>
      </c>
      <c r="C402" s="79">
        <v>485957.06</v>
      </c>
      <c r="D402" s="79">
        <v>862698.24</v>
      </c>
      <c r="E402" s="79">
        <v>431349.12</v>
      </c>
      <c r="F402" s="76">
        <f t="shared" si="15"/>
        <v>88.762805503844305</v>
      </c>
      <c r="G402" s="76">
        <f t="shared" si="16"/>
        <v>50</v>
      </c>
      <c r="K402" s="77"/>
    </row>
    <row r="403" spans="1:11" ht="15" customHeight="1" x14ac:dyDescent="0.2">
      <c r="A403" s="169" t="s">
        <v>280</v>
      </c>
      <c r="B403" s="169"/>
      <c r="C403" s="166"/>
      <c r="D403" s="166">
        <v>211289.4</v>
      </c>
      <c r="E403" s="166">
        <v>211289.4</v>
      </c>
      <c r="F403" s="76"/>
      <c r="G403" s="76">
        <f t="shared" si="16"/>
        <v>100</v>
      </c>
      <c r="K403" s="77"/>
    </row>
    <row r="404" spans="1:11" ht="15" customHeight="1" x14ac:dyDescent="0.2">
      <c r="A404" s="78">
        <v>32</v>
      </c>
      <c r="B404" s="78" t="s">
        <v>9</v>
      </c>
      <c r="C404" s="79"/>
      <c r="D404" s="79">
        <v>9581.25</v>
      </c>
      <c r="E404" s="79">
        <v>9581.25</v>
      </c>
      <c r="F404" s="76"/>
      <c r="G404" s="76">
        <f t="shared" si="16"/>
        <v>100</v>
      </c>
      <c r="K404" s="77"/>
    </row>
    <row r="405" spans="1:11" ht="15" customHeight="1" x14ac:dyDescent="0.2">
      <c r="A405" s="78">
        <v>45</v>
      </c>
      <c r="B405" s="78" t="s">
        <v>281</v>
      </c>
      <c r="C405" s="79"/>
      <c r="D405" s="79">
        <v>201708.15</v>
      </c>
      <c r="E405" s="79">
        <v>201708.15</v>
      </c>
      <c r="F405" s="76"/>
      <c r="G405" s="76">
        <f t="shared" si="16"/>
        <v>100</v>
      </c>
      <c r="K405" s="77"/>
    </row>
    <row r="406" spans="1:11" ht="15" customHeight="1" x14ac:dyDescent="0.2">
      <c r="A406" s="170" t="s">
        <v>282</v>
      </c>
      <c r="B406" s="171"/>
      <c r="C406" s="166"/>
      <c r="D406" s="166"/>
      <c r="E406" s="166"/>
      <c r="F406" s="76"/>
      <c r="G406" s="76"/>
      <c r="K406" s="77"/>
    </row>
    <row r="407" spans="1:11" ht="15" customHeight="1" x14ac:dyDescent="0.2">
      <c r="A407" s="90">
        <v>32</v>
      </c>
      <c r="B407" s="91" t="s">
        <v>9</v>
      </c>
      <c r="C407" s="79"/>
      <c r="D407" s="79"/>
      <c r="E407" s="79"/>
      <c r="F407" s="76"/>
      <c r="G407" s="76"/>
      <c r="K407" s="77"/>
    </row>
    <row r="408" spans="1:11" ht="15" customHeight="1" x14ac:dyDescent="0.2">
      <c r="A408" s="90">
        <v>42</v>
      </c>
      <c r="B408" s="91" t="s">
        <v>283</v>
      </c>
      <c r="C408" s="79"/>
      <c r="D408" s="79"/>
      <c r="E408" s="79"/>
      <c r="F408" s="76"/>
      <c r="G408" s="76"/>
      <c r="K408" s="77"/>
    </row>
    <row r="409" spans="1:11" ht="15" customHeight="1" x14ac:dyDescent="0.2">
      <c r="A409" s="90">
        <v>45</v>
      </c>
      <c r="B409" s="78" t="s">
        <v>281</v>
      </c>
      <c r="C409" s="79"/>
      <c r="D409" s="79"/>
      <c r="E409" s="79"/>
      <c r="F409" s="76"/>
      <c r="G409" s="76"/>
      <c r="K409" s="77"/>
    </row>
    <row r="410" spans="1:11" x14ac:dyDescent="0.2">
      <c r="A410" s="205" t="s">
        <v>204</v>
      </c>
      <c r="B410" s="206"/>
      <c r="C410" s="75">
        <v>0</v>
      </c>
      <c r="D410" s="75">
        <v>0</v>
      </c>
      <c r="E410" s="75">
        <v>0</v>
      </c>
      <c r="F410" s="76"/>
      <c r="G410" s="76"/>
      <c r="K410" s="77"/>
    </row>
    <row r="411" spans="1:11" x14ac:dyDescent="0.2">
      <c r="A411" s="78">
        <v>3</v>
      </c>
      <c r="B411" s="78" t="s">
        <v>205</v>
      </c>
      <c r="C411" s="79"/>
      <c r="D411" s="79"/>
      <c r="E411" s="79"/>
      <c r="F411" s="76"/>
      <c r="G411" s="76"/>
    </row>
    <row r="412" spans="1:11" x14ac:dyDescent="0.2">
      <c r="A412" s="78">
        <v>32</v>
      </c>
      <c r="B412" s="78" t="s">
        <v>9</v>
      </c>
      <c r="C412" s="79"/>
      <c r="D412" s="79"/>
      <c r="E412" s="79"/>
      <c r="F412" s="76"/>
      <c r="G412" s="76"/>
    </row>
    <row r="413" spans="1:11" x14ac:dyDescent="0.2">
      <c r="A413" s="78">
        <v>4</v>
      </c>
      <c r="B413" s="164" t="s">
        <v>213</v>
      </c>
      <c r="C413" s="79"/>
      <c r="D413" s="79"/>
      <c r="E413" s="79"/>
      <c r="F413" s="76"/>
      <c r="G413" s="76"/>
    </row>
    <row r="414" spans="1:11" x14ac:dyDescent="0.2">
      <c r="A414" s="78">
        <v>45</v>
      </c>
      <c r="B414" s="78" t="s">
        <v>206</v>
      </c>
      <c r="C414" s="79"/>
      <c r="D414" s="79"/>
      <c r="E414" s="79"/>
      <c r="F414" s="76"/>
      <c r="G414" s="76"/>
    </row>
    <row r="415" spans="1:11" x14ac:dyDescent="0.2">
      <c r="A415" s="205" t="s">
        <v>214</v>
      </c>
      <c r="B415" s="206"/>
      <c r="C415" s="85">
        <v>0</v>
      </c>
      <c r="D415" s="85">
        <v>0</v>
      </c>
      <c r="E415" s="85">
        <v>0</v>
      </c>
      <c r="F415" s="76"/>
      <c r="G415" s="76"/>
      <c r="K415" s="88"/>
    </row>
    <row r="416" spans="1:11" x14ac:dyDescent="0.2">
      <c r="A416" s="78">
        <v>451</v>
      </c>
      <c r="B416" s="78" t="s">
        <v>215</v>
      </c>
      <c r="C416" s="78"/>
      <c r="D416" s="78"/>
      <c r="E416" s="78"/>
      <c r="F416" s="76"/>
      <c r="G416" s="76"/>
    </row>
  </sheetData>
  <mergeCells count="57">
    <mergeCell ref="A329:B329"/>
    <mergeCell ref="A330:B330"/>
    <mergeCell ref="A275:B275"/>
    <mergeCell ref="A276:B276"/>
    <mergeCell ref="A287:B287"/>
    <mergeCell ref="A288:B288"/>
    <mergeCell ref="A308:B308"/>
    <mergeCell ref="A324:B324"/>
    <mergeCell ref="A286:B286"/>
    <mergeCell ref="A320:B320"/>
    <mergeCell ref="A269:B269"/>
    <mergeCell ref="A219:B219"/>
    <mergeCell ref="A220:B220"/>
    <mergeCell ref="A228:B228"/>
    <mergeCell ref="A237:B237"/>
    <mergeCell ref="A242:B242"/>
    <mergeCell ref="A248:B248"/>
    <mergeCell ref="A255:B255"/>
    <mergeCell ref="A260:B260"/>
    <mergeCell ref="A264:B264"/>
    <mergeCell ref="A200:B200"/>
    <mergeCell ref="A37:B37"/>
    <mergeCell ref="A45:B45"/>
    <mergeCell ref="A50:B50"/>
    <mergeCell ref="A61:B61"/>
    <mergeCell ref="A63:B63"/>
    <mergeCell ref="A64:B64"/>
    <mergeCell ref="A96:B96"/>
    <mergeCell ref="A115:B115"/>
    <mergeCell ref="A148:B148"/>
    <mergeCell ref="A158:B158"/>
    <mergeCell ref="A167:B167"/>
    <mergeCell ref="A62:B62"/>
    <mergeCell ref="A55:B55"/>
    <mergeCell ref="A29:B29"/>
    <mergeCell ref="A2:G2"/>
    <mergeCell ref="A6:B6"/>
    <mergeCell ref="A16:B16"/>
    <mergeCell ref="A24:B24"/>
    <mergeCell ref="A3:B3"/>
    <mergeCell ref="A5:B5"/>
    <mergeCell ref="A337:B337"/>
    <mergeCell ref="A338:B338"/>
    <mergeCell ref="A345:B345"/>
    <mergeCell ref="A346:B346"/>
    <mergeCell ref="A351:B351"/>
    <mergeCell ref="A368:B368"/>
    <mergeCell ref="A352:B352"/>
    <mergeCell ref="A358:B358"/>
    <mergeCell ref="A359:B359"/>
    <mergeCell ref="A367:B367"/>
    <mergeCell ref="A415:B415"/>
    <mergeCell ref="A383:B383"/>
    <mergeCell ref="A384:B384"/>
    <mergeCell ref="A385:B385"/>
    <mergeCell ref="A395:B395"/>
    <mergeCell ref="A410:B410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 Račun prihoda i rashoda</vt:lpstr>
      <vt:lpstr>Rashodi prema funkcijskoj k </vt:lpstr>
      <vt:lpstr>Prihodi i rashodi prema izvoru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2024-07-11T10:25:33Z</cp:lastPrinted>
  <dcterms:created xsi:type="dcterms:W3CDTF">2022-08-12T12:51:27Z</dcterms:created>
  <dcterms:modified xsi:type="dcterms:W3CDTF">2025-07-17T19:59:25Z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proračuna JLP(R)S - Copy.xlsx</vt:lpwstr>
  </property>
</Properties>
</file>